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527"/>
  <workbookPr date1904="1" codeName="ThisWorkbook"/>
  <mc:AlternateContent xmlns:mc="http://schemas.openxmlformats.org/markup-compatibility/2006">
    <mc:Choice Requires="x15">
      <x15ac:absPath xmlns:x15ac="http://schemas.microsoft.com/office/spreadsheetml/2010/11/ac" url="C:\Users\uqclavid\Documents\AskHR\Project work\"/>
    </mc:Choice>
  </mc:AlternateContent>
  <xr:revisionPtr revIDLastSave="0" documentId="8_{5404A626-DF18-423E-A8DC-E1BF3091E4FC}" xr6:coauthVersionLast="47" xr6:coauthVersionMax="47" xr10:uidLastSave="{00000000-0000-0000-0000-000000000000}"/>
  <bookViews>
    <workbookView xWindow="28680" yWindow="-120" windowWidth="29040" windowHeight="15840" tabRatio="853" xr2:uid="{00000000-000D-0000-FFFF-FFFF00000000}"/>
  </bookViews>
  <sheets>
    <sheet name="Instructions" sheetId="42" r:id="rId1"/>
    <sheet name="1Jan-14Jan" sheetId="40" r:id="rId2"/>
    <sheet name="15Jan-28Jan" sheetId="14" r:id="rId3"/>
    <sheet name="29Jan-11Feb" sheetId="15" r:id="rId4"/>
    <sheet name="12Feb-25Feb" sheetId="16" r:id="rId5"/>
    <sheet name="26Feb-11Mar" sheetId="17" r:id="rId6"/>
    <sheet name="12Mar-25Mar" sheetId="18" r:id="rId7"/>
    <sheet name="26Mar-8Apr" sheetId="19" r:id="rId8"/>
    <sheet name="9Apr-22Apr" sheetId="20" r:id="rId9"/>
    <sheet name="23Apr-6May" sheetId="21" r:id="rId10"/>
    <sheet name="7May-20May" sheetId="22" r:id="rId11"/>
    <sheet name="21May-3Jun" sheetId="23" r:id="rId12"/>
    <sheet name="4Jun-17Jun" sheetId="24" r:id="rId13"/>
    <sheet name="18Jun-1Jul" sheetId="25" r:id="rId14"/>
    <sheet name="2Jul-15Jul" sheetId="26" r:id="rId15"/>
    <sheet name="16Jul-29Jul" sheetId="27" r:id="rId16"/>
    <sheet name="30Jul-12Aug" sheetId="28" r:id="rId17"/>
    <sheet name="13Aug-26Aug" sheetId="29" r:id="rId18"/>
    <sheet name="27Aug-9Sep" sheetId="30" r:id="rId19"/>
    <sheet name="10Sep-23Sep" sheetId="31" r:id="rId20"/>
    <sheet name="24Sep-7Oct" sheetId="32" r:id="rId21"/>
    <sheet name="8Oct-21Oct" sheetId="33" r:id="rId22"/>
    <sheet name="22Oct-4Nov" sheetId="34" r:id="rId23"/>
    <sheet name="5Nov-18Nov" sheetId="35" r:id="rId24"/>
    <sheet name="19Nov-2Dec" sheetId="36" r:id="rId25"/>
    <sheet name="3Dec-16Dec" sheetId="37" r:id="rId26"/>
    <sheet name="17Dec-30Dec" sheetId="38" r:id="rId27"/>
    <sheet name="31Dec-13Jan" sheetId="44" r:id="rId28"/>
  </sheets>
  <definedNames>
    <definedName name="_xlnm.Print_Area" localSheetId="0">Instructions!$A$1:$Q$113</definedName>
    <definedName name="_xlnm.Print_Titles" localSheetId="19">'10Sep-23Sep'!$B:$B</definedName>
    <definedName name="_xlnm.Print_Titles" localSheetId="4">'12Feb-25Feb'!$B:$B</definedName>
    <definedName name="_xlnm.Print_Titles" localSheetId="6">'12Mar-25Mar'!$B:$B</definedName>
    <definedName name="_xlnm.Print_Titles" localSheetId="17">'13Aug-26Aug'!$B:$B</definedName>
    <definedName name="_xlnm.Print_Titles" localSheetId="2">'15Jan-28Jan'!$B:$B</definedName>
    <definedName name="_xlnm.Print_Titles" localSheetId="15">'16Jul-29Jul'!$B:$B</definedName>
    <definedName name="_xlnm.Print_Titles" localSheetId="26">'17Dec-30Dec'!$B:$B</definedName>
    <definedName name="_xlnm.Print_Titles" localSheetId="13">'18Jun-1Jul'!$B:$B</definedName>
    <definedName name="_xlnm.Print_Titles" localSheetId="24">'19Nov-2Dec'!$B:$B</definedName>
    <definedName name="_xlnm.Print_Titles" localSheetId="1">'1Jan-14Jan'!$B:$B</definedName>
    <definedName name="_xlnm.Print_Titles" localSheetId="11">'21May-3Jun'!$B:$B</definedName>
    <definedName name="_xlnm.Print_Titles" localSheetId="22">'22Oct-4Nov'!$B:$B</definedName>
    <definedName name="_xlnm.Print_Titles" localSheetId="9">'23Apr-6May'!$B:$B</definedName>
    <definedName name="_xlnm.Print_Titles" localSheetId="20">'24Sep-7Oct'!$B:$B</definedName>
    <definedName name="_xlnm.Print_Titles" localSheetId="5">'26Feb-11Mar'!$B:$B</definedName>
    <definedName name="_xlnm.Print_Titles" localSheetId="7">'26Mar-8Apr'!$B:$B</definedName>
    <definedName name="_xlnm.Print_Titles" localSheetId="18">'27Aug-9Sep'!$B:$B</definedName>
    <definedName name="_xlnm.Print_Titles" localSheetId="3">'29Jan-11Feb'!$B:$B</definedName>
    <definedName name="_xlnm.Print_Titles" localSheetId="14">'2Jul-15Jul'!$B:$B</definedName>
    <definedName name="_xlnm.Print_Titles" localSheetId="16">'30Jul-12Aug'!$B:$B</definedName>
    <definedName name="_xlnm.Print_Titles" localSheetId="27">'31Dec-13Jan'!$B:$B</definedName>
    <definedName name="_xlnm.Print_Titles" localSheetId="25">'3Dec-16Dec'!$B:$B</definedName>
    <definedName name="_xlnm.Print_Titles" localSheetId="12">'4Jun-17Jun'!$B:$B</definedName>
    <definedName name="_xlnm.Print_Titles" localSheetId="23">'5Nov-18Nov'!$B:$B</definedName>
    <definedName name="_xlnm.Print_Titles" localSheetId="10">'7May-20May'!$B:$B</definedName>
    <definedName name="_xlnm.Print_Titles" localSheetId="21">'8Oct-21Oct'!$B:$B</definedName>
    <definedName name="_xlnm.Print_Titles" localSheetId="8">'9Apr-22Apr'!$B:$B</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4" i="14" l="1"/>
  <c r="D8" i="14"/>
  <c r="E8" i="14"/>
  <c r="F8" i="14"/>
  <c r="G8" i="14"/>
  <c r="H8" i="14"/>
  <c r="I8" i="14"/>
  <c r="J8" i="14"/>
  <c r="K8" i="14"/>
  <c r="L8" i="14"/>
  <c r="M8" i="14"/>
  <c r="N8" i="14"/>
  <c r="O8" i="14"/>
  <c r="P8" i="14"/>
  <c r="C8" i="14"/>
  <c r="D50" i="44"/>
  <c r="D49" i="44"/>
  <c r="D48" i="44"/>
  <c r="D50" i="38"/>
  <c r="D49" i="38"/>
  <c r="D48" i="38"/>
  <c r="D50" i="37"/>
  <c r="D49" i="37"/>
  <c r="D48" i="37"/>
  <c r="D50" i="36"/>
  <c r="D49" i="36"/>
  <c r="D48" i="36"/>
  <c r="D50" i="35"/>
  <c r="D49" i="35"/>
  <c r="D48" i="35"/>
  <c r="D50" i="34"/>
  <c r="D49" i="34"/>
  <c r="D48" i="34"/>
  <c r="D50" i="33"/>
  <c r="D49" i="33"/>
  <c r="D48" i="33"/>
  <c r="D50" i="32"/>
  <c r="D49" i="32"/>
  <c r="D48" i="32"/>
  <c r="D50" i="31"/>
  <c r="D49" i="31"/>
  <c r="D48" i="31"/>
  <c r="D50" i="30"/>
  <c r="D49" i="30"/>
  <c r="D48" i="30"/>
  <c r="D50" i="29"/>
  <c r="D49" i="29"/>
  <c r="D48" i="29"/>
  <c r="D50" i="28"/>
  <c r="D49" i="28"/>
  <c r="D48" i="28"/>
  <c r="D50" i="27"/>
  <c r="D49" i="27"/>
  <c r="D48" i="27"/>
  <c r="D50" i="26"/>
  <c r="D49" i="26"/>
  <c r="D48" i="26"/>
  <c r="D50" i="25"/>
  <c r="D49" i="25"/>
  <c r="D48" i="25"/>
  <c r="D50" i="24"/>
  <c r="D49" i="24"/>
  <c r="D48" i="24"/>
  <c r="D50" i="23"/>
  <c r="D49" i="23"/>
  <c r="D48" i="23"/>
  <c r="D50" i="22"/>
  <c r="D49" i="22"/>
  <c r="D48" i="22"/>
  <c r="D50" i="21"/>
  <c r="D49" i="21"/>
  <c r="D48" i="21"/>
  <c r="D50" i="20"/>
  <c r="D49" i="20"/>
  <c r="D48" i="20"/>
  <c r="K80" i="40"/>
  <c r="K77" i="40"/>
  <c r="K75" i="40"/>
  <c r="P69" i="40"/>
  <c r="O69" i="40"/>
  <c r="N69" i="40"/>
  <c r="M69" i="40"/>
  <c r="L69" i="40"/>
  <c r="K69" i="40"/>
  <c r="J69" i="40"/>
  <c r="I69" i="40"/>
  <c r="H69" i="40"/>
  <c r="G69" i="40"/>
  <c r="F69" i="40"/>
  <c r="E69" i="40"/>
  <c r="D69" i="40"/>
  <c r="C69" i="40"/>
  <c r="K76" i="40" s="1"/>
  <c r="K78" i="40" s="1"/>
  <c r="K42" i="40" s="1"/>
  <c r="N63" i="40"/>
  <c r="K63" i="40"/>
  <c r="J63" i="40"/>
  <c r="I63" i="40"/>
  <c r="F63" i="40"/>
  <c r="C63" i="40"/>
  <c r="P60" i="40"/>
  <c r="P63" i="40" s="1"/>
  <c r="O60" i="40"/>
  <c r="O63" i="40" s="1"/>
  <c r="N60" i="40"/>
  <c r="M60" i="40"/>
  <c r="M63" i="40" s="1"/>
  <c r="L60" i="40"/>
  <c r="L63" i="40" s="1"/>
  <c r="K60" i="40"/>
  <c r="J60" i="40"/>
  <c r="I60" i="40"/>
  <c r="H60" i="40"/>
  <c r="H63" i="40" s="1"/>
  <c r="G60" i="40"/>
  <c r="G63" i="40" s="1"/>
  <c r="F60" i="40"/>
  <c r="E60" i="40"/>
  <c r="E63" i="40" s="1"/>
  <c r="D60" i="40"/>
  <c r="D63" i="40" s="1"/>
  <c r="C60" i="40"/>
  <c r="J54" i="40"/>
  <c r="H54" i="40"/>
  <c r="G54" i="40"/>
  <c r="E54" i="40"/>
  <c r="P53" i="40"/>
  <c r="P54" i="40" s="1"/>
  <c r="O53" i="40"/>
  <c r="O54" i="40" s="1"/>
  <c r="N53" i="40"/>
  <c r="N54" i="40" s="1"/>
  <c r="M53" i="40"/>
  <c r="M54" i="40" s="1"/>
  <c r="L53" i="40"/>
  <c r="L54" i="40" s="1"/>
  <c r="K53" i="40"/>
  <c r="K54" i="40" s="1"/>
  <c r="J53" i="40"/>
  <c r="I53" i="40"/>
  <c r="I54" i="40" s="1"/>
  <c r="H53" i="40"/>
  <c r="G53" i="40"/>
  <c r="F53" i="40"/>
  <c r="F54" i="40" s="1"/>
  <c r="E53" i="40"/>
  <c r="D53" i="40"/>
  <c r="D54" i="40" s="1"/>
  <c r="C53" i="40"/>
  <c r="C54" i="40" s="1"/>
  <c r="N52" i="40"/>
  <c r="L52" i="40"/>
  <c r="K52" i="40"/>
  <c r="J52" i="40"/>
  <c r="I52" i="40"/>
  <c r="F52" i="40"/>
  <c r="D52" i="40"/>
  <c r="C52" i="40"/>
  <c r="D50" i="40"/>
  <c r="D49" i="40"/>
  <c r="D48" i="40"/>
  <c r="D47" i="40"/>
  <c r="N40" i="40"/>
  <c r="N39" i="40"/>
  <c r="K39" i="40"/>
  <c r="N38" i="40"/>
  <c r="N37" i="40"/>
  <c r="N36" i="40"/>
  <c r="C30" i="40"/>
  <c r="K36" i="40" s="1"/>
  <c r="P26" i="40"/>
  <c r="O26" i="40"/>
  <c r="O29" i="40" s="1"/>
  <c r="N26" i="40"/>
  <c r="N29" i="40" s="1"/>
  <c r="M26" i="40"/>
  <c r="M29" i="40" s="1"/>
  <c r="L26" i="40"/>
  <c r="K26" i="40"/>
  <c r="J26" i="40"/>
  <c r="I26" i="40"/>
  <c r="H26" i="40"/>
  <c r="G26" i="40"/>
  <c r="G29" i="40" s="1"/>
  <c r="F26" i="40"/>
  <c r="F29" i="40" s="1"/>
  <c r="E26" i="40"/>
  <c r="E29" i="40" s="1"/>
  <c r="D26" i="40"/>
  <c r="C26" i="40"/>
  <c r="K38" i="40" s="1"/>
  <c r="N19" i="40"/>
  <c r="M19" i="40"/>
  <c r="L19" i="40"/>
  <c r="L29" i="40" s="1"/>
  <c r="K19" i="40"/>
  <c r="K29" i="40" s="1"/>
  <c r="F19" i="40"/>
  <c r="E19" i="40"/>
  <c r="D19" i="40"/>
  <c r="D29" i="40" s="1"/>
  <c r="C19" i="40"/>
  <c r="C29" i="40" s="1"/>
  <c r="P18" i="40"/>
  <c r="O18" i="40"/>
  <c r="N18" i="40"/>
  <c r="M18" i="40"/>
  <c r="L18" i="40"/>
  <c r="K18" i="40"/>
  <c r="J18" i="40"/>
  <c r="I18" i="40"/>
  <c r="H18" i="40"/>
  <c r="G18" i="40"/>
  <c r="F18" i="40"/>
  <c r="E18" i="40"/>
  <c r="D18" i="40"/>
  <c r="C18" i="40"/>
  <c r="P13" i="40"/>
  <c r="P19" i="40" s="1"/>
  <c r="O13" i="40"/>
  <c r="O19" i="40" s="1"/>
  <c r="N13" i="40"/>
  <c r="M13" i="40"/>
  <c r="L13" i="40"/>
  <c r="K13" i="40"/>
  <c r="J13" i="40"/>
  <c r="J19" i="40" s="1"/>
  <c r="J29" i="40" s="1"/>
  <c r="I13" i="40"/>
  <c r="I19" i="40" s="1"/>
  <c r="I29" i="40" s="1"/>
  <c r="H13" i="40"/>
  <c r="H19" i="40" s="1"/>
  <c r="G13" i="40"/>
  <c r="G19" i="40" s="1"/>
  <c r="F13" i="40"/>
  <c r="E13" i="40"/>
  <c r="D13" i="40"/>
  <c r="C13" i="40"/>
  <c r="P7" i="40"/>
  <c r="O7" i="40"/>
  <c r="N7" i="40"/>
  <c r="M7" i="40"/>
  <c r="J7" i="40"/>
  <c r="H7" i="40"/>
  <c r="G7" i="40"/>
  <c r="F7" i="40"/>
  <c r="E7" i="40"/>
  <c r="C7" i="40"/>
  <c r="P52" i="40" s="1"/>
  <c r="K80" i="44"/>
  <c r="P69" i="44"/>
  <c r="O69" i="44"/>
  <c r="N69" i="44"/>
  <c r="M69" i="44"/>
  <c r="L69" i="44"/>
  <c r="K69" i="44"/>
  <c r="J69" i="44"/>
  <c r="I69" i="44"/>
  <c r="H69" i="44"/>
  <c r="G69" i="44"/>
  <c r="F69" i="44"/>
  <c r="E69" i="44"/>
  <c r="D69" i="44"/>
  <c r="C69" i="44"/>
  <c r="K76" i="44" s="1"/>
  <c r="O63" i="44"/>
  <c r="N63" i="44"/>
  <c r="K63" i="44"/>
  <c r="G63" i="44"/>
  <c r="F63" i="44"/>
  <c r="C63" i="44"/>
  <c r="P60" i="44"/>
  <c r="P63" i="44" s="1"/>
  <c r="O60" i="44"/>
  <c r="N60" i="44"/>
  <c r="M60" i="44"/>
  <c r="M63" i="44" s="1"/>
  <c r="L60" i="44"/>
  <c r="L63" i="44" s="1"/>
  <c r="K60" i="44"/>
  <c r="J60" i="44"/>
  <c r="J63" i="44" s="1"/>
  <c r="I60" i="44"/>
  <c r="I63" i="44" s="1"/>
  <c r="H60" i="44"/>
  <c r="H63" i="44" s="1"/>
  <c r="G60" i="44"/>
  <c r="F60" i="44"/>
  <c r="E60" i="44"/>
  <c r="E63" i="44" s="1"/>
  <c r="D60" i="44"/>
  <c r="D63" i="44" s="1"/>
  <c r="C60" i="44"/>
  <c r="N40" i="44"/>
  <c r="N39" i="44"/>
  <c r="K77" i="44" s="1"/>
  <c r="N38" i="44"/>
  <c r="N37" i="44"/>
  <c r="N36" i="44"/>
  <c r="P26" i="44"/>
  <c r="P29" i="44" s="1"/>
  <c r="O26" i="44"/>
  <c r="N26" i="44"/>
  <c r="M26" i="44"/>
  <c r="M29" i="44" s="1"/>
  <c r="L26" i="44"/>
  <c r="K26" i="44"/>
  <c r="J26" i="44"/>
  <c r="I26" i="44"/>
  <c r="H26" i="44"/>
  <c r="H29" i="44" s="1"/>
  <c r="G26" i="44"/>
  <c r="F26" i="44"/>
  <c r="E26" i="44"/>
  <c r="E29" i="44" s="1"/>
  <c r="D26" i="44"/>
  <c r="C26" i="44"/>
  <c r="K38" i="44" s="1"/>
  <c r="P19" i="44"/>
  <c r="H19" i="44"/>
  <c r="P18" i="44"/>
  <c r="O18" i="44"/>
  <c r="N18" i="44"/>
  <c r="N19" i="44" s="1"/>
  <c r="N29" i="44" s="1"/>
  <c r="M18" i="44"/>
  <c r="L18" i="44"/>
  <c r="K18" i="44"/>
  <c r="K19" i="44" s="1"/>
  <c r="J18" i="44"/>
  <c r="I18" i="44"/>
  <c r="H18" i="44"/>
  <c r="G18" i="44"/>
  <c r="F18" i="44"/>
  <c r="F19" i="44" s="1"/>
  <c r="F29" i="44" s="1"/>
  <c r="E18" i="44"/>
  <c r="D18" i="44"/>
  <c r="C18" i="44"/>
  <c r="C19" i="44" s="1"/>
  <c r="P13" i="44"/>
  <c r="O13" i="44"/>
  <c r="O19" i="44" s="1"/>
  <c r="N13" i="44"/>
  <c r="M13" i="44"/>
  <c r="M19" i="44" s="1"/>
  <c r="L13" i="44"/>
  <c r="L19" i="44" s="1"/>
  <c r="L29" i="44" s="1"/>
  <c r="K13" i="44"/>
  <c r="J13" i="44"/>
  <c r="J19" i="44" s="1"/>
  <c r="I13" i="44"/>
  <c r="I19" i="44" s="1"/>
  <c r="I29" i="44" s="1"/>
  <c r="H13" i="44"/>
  <c r="G13" i="44"/>
  <c r="G19" i="44" s="1"/>
  <c r="F13" i="44"/>
  <c r="E13" i="44"/>
  <c r="E19" i="44" s="1"/>
  <c r="D13" i="44"/>
  <c r="D19" i="44" s="1"/>
  <c r="D29" i="44" s="1"/>
  <c r="C13" i="44"/>
  <c r="K31" i="40" l="1"/>
  <c r="K27" i="40"/>
  <c r="O27" i="40"/>
  <c r="O31" i="40" s="1"/>
  <c r="L27" i="40"/>
  <c r="L31" i="40" s="1"/>
  <c r="H29" i="40"/>
  <c r="P29" i="40"/>
  <c r="J31" i="40"/>
  <c r="J27" i="40"/>
  <c r="N27" i="40"/>
  <c r="N31" i="40" s="1"/>
  <c r="G31" i="40"/>
  <c r="G27" i="40"/>
  <c r="F27" i="40"/>
  <c r="F31" i="40" s="1"/>
  <c r="C31" i="40"/>
  <c r="C32" i="40" s="1"/>
  <c r="D30" i="40" s="1"/>
  <c r="D32" i="40" s="1"/>
  <c r="E30" i="40" s="1"/>
  <c r="C27" i="40"/>
  <c r="D31" i="40"/>
  <c r="D27" i="40"/>
  <c r="I27" i="40"/>
  <c r="I31" i="40" s="1"/>
  <c r="E27" i="40"/>
  <c r="E31" i="40"/>
  <c r="M27" i="40"/>
  <c r="M31" i="40" s="1"/>
  <c r="K41" i="40"/>
  <c r="L2" i="14" s="1"/>
  <c r="I7" i="40"/>
  <c r="K37" i="40"/>
  <c r="E52" i="40"/>
  <c r="M52" i="40"/>
  <c r="K7" i="40"/>
  <c r="G52" i="40"/>
  <c r="O52" i="40"/>
  <c r="D7" i="40"/>
  <c r="L7" i="40"/>
  <c r="H52" i="40"/>
  <c r="K29" i="44"/>
  <c r="G29" i="44"/>
  <c r="O29" i="44"/>
  <c r="K37" i="44"/>
  <c r="C29" i="44"/>
  <c r="J29" i="44"/>
  <c r="E32" i="40" l="1"/>
  <c r="F30" i="40" s="1"/>
  <c r="F32" i="40" s="1"/>
  <c r="G30" i="40" s="1"/>
  <c r="G32" i="40" s="1"/>
  <c r="H30" i="40" s="1"/>
  <c r="P27" i="40"/>
  <c r="P31" i="40" s="1"/>
  <c r="H27" i="40"/>
  <c r="N41" i="40" s="1"/>
  <c r="D8" i="15"/>
  <c r="D8" i="16" s="1"/>
  <c r="D8" i="17" s="1"/>
  <c r="D8" i="18" s="1"/>
  <c r="D8" i="19" s="1"/>
  <c r="D8" i="20" s="1"/>
  <c r="L8" i="15"/>
  <c r="M8" i="15"/>
  <c r="N8" i="15"/>
  <c r="O8" i="15"/>
  <c r="P8" i="15"/>
  <c r="H31" i="40" l="1"/>
  <c r="H32" i="40" s="1"/>
  <c r="I30" i="40" s="1"/>
  <c r="I32" i="40" s="1"/>
  <c r="J30" i="40" s="1"/>
  <c r="J32" i="40" s="1"/>
  <c r="K30" i="40" s="1"/>
  <c r="K32" i="40" s="1"/>
  <c r="L30" i="40" s="1"/>
  <c r="L32" i="40" s="1"/>
  <c r="M30" i="40" s="1"/>
  <c r="M32" i="40" s="1"/>
  <c r="N30" i="40" s="1"/>
  <c r="N32" i="40" s="1"/>
  <c r="O30" i="40" s="1"/>
  <c r="O32" i="40" s="1"/>
  <c r="P30" i="40" s="1"/>
  <c r="P32" i="40" s="1"/>
  <c r="D2" i="15"/>
  <c r="C7" i="15" l="1"/>
  <c r="G4" i="14"/>
  <c r="G4" i="15" s="1"/>
  <c r="G4" i="16" s="1"/>
  <c r="G4" i="17" s="1"/>
  <c r="G4" i="18" s="1"/>
  <c r="G4" i="19" s="1"/>
  <c r="G4" i="20" s="1"/>
  <c r="G4" i="21" s="1"/>
  <c r="G4" i="22" s="1"/>
  <c r="G4" i="23" s="1"/>
  <c r="G4" i="24" s="1"/>
  <c r="G4" i="25" s="1"/>
  <c r="G4" i="26" s="1"/>
  <c r="G4" i="27" s="1"/>
  <c r="G4" i="28" s="1"/>
  <c r="G4" i="29" s="1"/>
  <c r="G4" i="30" s="1"/>
  <c r="G4" i="31" s="1"/>
  <c r="G4" i="32" s="1"/>
  <c r="G4" i="33" s="1"/>
  <c r="G4" i="34" s="1"/>
  <c r="G4" i="35" s="1"/>
  <c r="G4" i="36" s="1"/>
  <c r="G4" i="37" s="1"/>
  <c r="G4" i="38" l="1"/>
  <c r="G4" i="44"/>
  <c r="F8" i="15"/>
  <c r="E8" i="15"/>
  <c r="C8" i="15"/>
  <c r="C8" i="16" s="1"/>
  <c r="C8" i="17" s="1"/>
  <c r="C8" i="18" s="1"/>
  <c r="D5" i="14"/>
  <c r="D5" i="15" s="1"/>
  <c r="D4" i="14"/>
  <c r="D4" i="15" s="1"/>
  <c r="D3" i="14"/>
  <c r="D3" i="15" s="1"/>
  <c r="C30" i="14" l="1"/>
  <c r="D8" i="21" l="1"/>
  <c r="D8" i="22" s="1"/>
  <c r="D8" i="23" s="1"/>
  <c r="D8" i="24" s="1"/>
  <c r="D8" i="25" s="1"/>
  <c r="D8" i="26" s="1"/>
  <c r="D8" i="27" s="1"/>
  <c r="D8" i="28" s="1"/>
  <c r="D8" i="29" s="1"/>
  <c r="D8" i="30" s="1"/>
  <c r="D8" i="31" s="1"/>
  <c r="D8" i="32" s="1"/>
  <c r="D8" i="33" s="1"/>
  <c r="D8" i="34" s="1"/>
  <c r="D8" i="35" s="1"/>
  <c r="D8" i="36" s="1"/>
  <c r="D8" i="37" s="1"/>
  <c r="C8" i="19"/>
  <c r="K8" i="15"/>
  <c r="K8" i="16" s="1"/>
  <c r="K8" i="17" s="1"/>
  <c r="K8" i="18" s="1"/>
  <c r="F8" i="16"/>
  <c r="F8" i="17" s="1"/>
  <c r="F8" i="18" s="1"/>
  <c r="G8" i="15"/>
  <c r="G8" i="16" s="1"/>
  <c r="G8" i="17" s="1"/>
  <c r="G8" i="18" s="1"/>
  <c r="H8" i="15"/>
  <c r="H8" i="16" s="1"/>
  <c r="H8" i="17" s="1"/>
  <c r="H8" i="18" s="1"/>
  <c r="I8" i="15"/>
  <c r="I8" i="16" s="1"/>
  <c r="I8" i="17" s="1"/>
  <c r="I8" i="18" s="1"/>
  <c r="J8" i="15"/>
  <c r="J8" i="16" s="1"/>
  <c r="J8" i="17" s="1"/>
  <c r="J8" i="18" s="1"/>
  <c r="L8" i="16"/>
  <c r="L8" i="17" s="1"/>
  <c r="L8" i="18" s="1"/>
  <c r="M8" i="16"/>
  <c r="M8" i="17" s="1"/>
  <c r="M8" i="18" s="1"/>
  <c r="N8" i="16"/>
  <c r="N8" i="17" s="1"/>
  <c r="N8" i="18" s="1"/>
  <c r="O8" i="16"/>
  <c r="O8" i="17" s="1"/>
  <c r="O8" i="18" s="1"/>
  <c r="P8" i="16"/>
  <c r="P8" i="17" s="1"/>
  <c r="P8" i="18" s="1"/>
  <c r="E8" i="16"/>
  <c r="E8" i="17" s="1"/>
  <c r="E8" i="18" s="1"/>
  <c r="C8" i="20" l="1"/>
  <c r="C8" i="21" s="1"/>
  <c r="C8" i="22" s="1"/>
  <c r="C8" i="23" s="1"/>
  <c r="C8" i="24" s="1"/>
  <c r="C8" i="25" s="1"/>
  <c r="C8" i="26" s="1"/>
  <c r="C8" i="27" s="1"/>
  <c r="C8" i="28" s="1"/>
  <c r="C8" i="29" s="1"/>
  <c r="C8" i="30" s="1"/>
  <c r="C8" i="31" s="1"/>
  <c r="C8" i="32" s="1"/>
  <c r="C8" i="33" s="1"/>
  <c r="C8" i="34" s="1"/>
  <c r="C8" i="35" s="1"/>
  <c r="C8" i="36" s="1"/>
  <c r="C8" i="37" s="1"/>
  <c r="C8" i="38" s="1"/>
  <c r="C8" i="44" s="1"/>
  <c r="K8" i="19"/>
  <c r="K8" i="20" s="1"/>
  <c r="K8" i="21" s="1"/>
  <c r="K8" i="22" s="1"/>
  <c r="K8" i="23" s="1"/>
  <c r="K8" i="24" s="1"/>
  <c r="J8" i="19"/>
  <c r="J8" i="20" s="1"/>
  <c r="J8" i="21" s="1"/>
  <c r="J8" i="22" s="1"/>
  <c r="J8" i="23" s="1"/>
  <c r="J8" i="24" s="1"/>
  <c r="N8" i="19"/>
  <c r="N8" i="20" s="1"/>
  <c r="N8" i="21" s="1"/>
  <c r="N8" i="22" s="1"/>
  <c r="N8" i="23" s="1"/>
  <c r="N8" i="24" s="1"/>
  <c r="M8" i="19"/>
  <c r="M8" i="20" s="1"/>
  <c r="M8" i="21" s="1"/>
  <c r="M8" i="22" s="1"/>
  <c r="M8" i="23" s="1"/>
  <c r="M8" i="24" s="1"/>
  <c r="L8" i="19"/>
  <c r="L8" i="20" s="1"/>
  <c r="L8" i="21" s="1"/>
  <c r="L8" i="22" s="1"/>
  <c r="L8" i="23" s="1"/>
  <c r="L8" i="24" s="1"/>
  <c r="O8" i="19"/>
  <c r="O8" i="20" s="1"/>
  <c r="O8" i="21" s="1"/>
  <c r="O8" i="22" s="1"/>
  <c r="O8" i="23" s="1"/>
  <c r="O8" i="24" s="1"/>
  <c r="P8" i="19"/>
  <c r="P8" i="20" s="1"/>
  <c r="P8" i="21" s="1"/>
  <c r="P8" i="22" s="1"/>
  <c r="P8" i="23" s="1"/>
  <c r="P8" i="24" s="1"/>
  <c r="G8" i="19"/>
  <c r="G8" i="20" s="1"/>
  <c r="G8" i="21" s="1"/>
  <c r="G8" i="22" s="1"/>
  <c r="G8" i="23" s="1"/>
  <c r="G8" i="24" s="1"/>
  <c r="F8" i="19"/>
  <c r="F8" i="20" s="1"/>
  <c r="F8" i="21" s="1"/>
  <c r="F8" i="22" s="1"/>
  <c r="F8" i="23" s="1"/>
  <c r="F8" i="24" s="1"/>
  <c r="I8" i="19"/>
  <c r="I8" i="20" s="1"/>
  <c r="I8" i="21" s="1"/>
  <c r="I8" i="22" s="1"/>
  <c r="I8" i="23" s="1"/>
  <c r="I8" i="24" s="1"/>
  <c r="H8" i="19"/>
  <c r="H8" i="20" s="1"/>
  <c r="H8" i="21" s="1"/>
  <c r="H8" i="22" s="1"/>
  <c r="H8" i="23" s="1"/>
  <c r="H8" i="24" s="1"/>
  <c r="E8" i="19"/>
  <c r="E8" i="20" s="1"/>
  <c r="E8" i="21" s="1"/>
  <c r="E8" i="22" s="1"/>
  <c r="E8" i="23" s="1"/>
  <c r="E8" i="24" s="1"/>
  <c r="D8" i="38"/>
  <c r="D8" i="44" s="1"/>
  <c r="L5" i="15"/>
  <c r="L5" i="16" s="1"/>
  <c r="L5" i="17" s="1"/>
  <c r="L5" i="18" s="1"/>
  <c r="L5" i="19" s="1"/>
  <c r="L5" i="20" s="1"/>
  <c r="L5" i="21" s="1"/>
  <c r="L5" i="22" s="1"/>
  <c r="L5" i="23" s="1"/>
  <c r="L5" i="24" s="1"/>
  <c r="L5" i="25" s="1"/>
  <c r="L5" i="26" s="1"/>
  <c r="L5" i="27" s="1"/>
  <c r="L5" i="28" s="1"/>
  <c r="L5" i="29" s="1"/>
  <c r="L5" i="30" s="1"/>
  <c r="L5" i="31" s="1"/>
  <c r="L5" i="32" s="1"/>
  <c r="L5" i="33" s="1"/>
  <c r="L5" i="34" s="1"/>
  <c r="L5" i="35" s="1"/>
  <c r="L5" i="36" s="1"/>
  <c r="L5" i="37" s="1"/>
  <c r="L5" i="38" s="1"/>
  <c r="L5" i="44" s="1"/>
  <c r="D53" i="44" l="1"/>
  <c r="D54" i="44" s="1"/>
  <c r="D27" i="44"/>
  <c r="D31" i="44" s="1"/>
  <c r="C53" i="44"/>
  <c r="C54" i="44" s="1"/>
  <c r="C27" i="44"/>
  <c r="O8" i="25"/>
  <c r="O8" i="26" s="1"/>
  <c r="P8" i="25"/>
  <c r="P8" i="26" s="1"/>
  <c r="M8" i="25"/>
  <c r="M8" i="26" s="1"/>
  <c r="H8" i="25"/>
  <c r="H8" i="26" s="1"/>
  <c r="N8" i="25"/>
  <c r="N8" i="26" s="1"/>
  <c r="E8" i="25"/>
  <c r="E8" i="26" s="1"/>
  <c r="I8" i="25"/>
  <c r="J8" i="25"/>
  <c r="J8" i="26" s="1"/>
  <c r="L8" i="25"/>
  <c r="L8" i="26" s="1"/>
  <c r="F8" i="25"/>
  <c r="F8" i="26" s="1"/>
  <c r="K8" i="25"/>
  <c r="K53" i="25" s="1"/>
  <c r="K54" i="25" s="1"/>
  <c r="G8" i="25"/>
  <c r="G8" i="26" s="1"/>
  <c r="C13" i="38"/>
  <c r="D13" i="38"/>
  <c r="E13" i="38"/>
  <c r="F13" i="38"/>
  <c r="G13" i="38"/>
  <c r="H13" i="38"/>
  <c r="I13" i="38"/>
  <c r="J13" i="38"/>
  <c r="K13" i="38"/>
  <c r="L13" i="38"/>
  <c r="M13" i="38"/>
  <c r="N13" i="38"/>
  <c r="O13" i="38"/>
  <c r="P13" i="38"/>
  <c r="C18" i="38"/>
  <c r="C19" i="38" s="1"/>
  <c r="D18" i="38"/>
  <c r="E18" i="38"/>
  <c r="F18" i="38"/>
  <c r="G18" i="38"/>
  <c r="H18" i="38"/>
  <c r="I18" i="38"/>
  <c r="J18" i="38"/>
  <c r="K18" i="38"/>
  <c r="K19" i="38" s="1"/>
  <c r="L18" i="38"/>
  <c r="M18" i="38"/>
  <c r="N18" i="38"/>
  <c r="O18" i="38"/>
  <c r="P18" i="38"/>
  <c r="C26" i="38"/>
  <c r="C29" i="38" s="1"/>
  <c r="D26" i="38"/>
  <c r="E26" i="38"/>
  <c r="F26" i="38"/>
  <c r="G26" i="38"/>
  <c r="H26" i="38"/>
  <c r="I26" i="38"/>
  <c r="J26" i="38"/>
  <c r="K26" i="38"/>
  <c r="L26" i="38"/>
  <c r="M26" i="38"/>
  <c r="N26" i="38"/>
  <c r="O26" i="38"/>
  <c r="P26" i="38"/>
  <c r="N36" i="38"/>
  <c r="N37" i="38"/>
  <c r="N38" i="38"/>
  <c r="N39" i="38"/>
  <c r="K77" i="38" s="1"/>
  <c r="N40" i="38"/>
  <c r="C53" i="38"/>
  <c r="C54" i="38" s="1"/>
  <c r="D53" i="38"/>
  <c r="D54" i="38" s="1"/>
  <c r="C60" i="38"/>
  <c r="C63" i="38" s="1"/>
  <c r="D60" i="38"/>
  <c r="D63" i="38" s="1"/>
  <c r="E60" i="38"/>
  <c r="E63" i="38" s="1"/>
  <c r="F60" i="38"/>
  <c r="F63" i="38" s="1"/>
  <c r="G60" i="38"/>
  <c r="G63" i="38" s="1"/>
  <c r="H60" i="38"/>
  <c r="H63" i="38" s="1"/>
  <c r="I60" i="38"/>
  <c r="I63" i="38" s="1"/>
  <c r="J60" i="38"/>
  <c r="J63" i="38" s="1"/>
  <c r="K60" i="38"/>
  <c r="K63" i="38" s="1"/>
  <c r="L60" i="38"/>
  <c r="L63" i="38" s="1"/>
  <c r="M60" i="38"/>
  <c r="M63" i="38" s="1"/>
  <c r="N60" i="38"/>
  <c r="N63" i="38" s="1"/>
  <c r="O60" i="38"/>
  <c r="O63" i="38" s="1"/>
  <c r="P60" i="38"/>
  <c r="P63" i="38" s="1"/>
  <c r="C69" i="38"/>
  <c r="D69" i="38"/>
  <c r="E69" i="38"/>
  <c r="F69" i="38"/>
  <c r="G69" i="38"/>
  <c r="H69" i="38"/>
  <c r="I69" i="38"/>
  <c r="J69" i="38"/>
  <c r="K69" i="38"/>
  <c r="L69" i="38"/>
  <c r="M69" i="38"/>
  <c r="N69" i="38"/>
  <c r="O69" i="38"/>
  <c r="P69" i="38"/>
  <c r="K80" i="38"/>
  <c r="C13" i="37"/>
  <c r="D13" i="37"/>
  <c r="E13" i="37"/>
  <c r="F13" i="37"/>
  <c r="G13" i="37"/>
  <c r="H13" i="37"/>
  <c r="I13" i="37"/>
  <c r="J13" i="37"/>
  <c r="K13" i="37"/>
  <c r="L13" i="37"/>
  <c r="M13" i="37"/>
  <c r="N13" i="37"/>
  <c r="O13" i="37"/>
  <c r="P13" i="37"/>
  <c r="C18" i="37"/>
  <c r="D18" i="37"/>
  <c r="E18" i="37"/>
  <c r="F18" i="37"/>
  <c r="G18" i="37"/>
  <c r="H18" i="37"/>
  <c r="I18" i="37"/>
  <c r="J18" i="37"/>
  <c r="K18" i="37"/>
  <c r="L18" i="37"/>
  <c r="M18" i="37"/>
  <c r="N18" i="37"/>
  <c r="O18" i="37"/>
  <c r="P18" i="37"/>
  <c r="C26" i="37"/>
  <c r="D26" i="37"/>
  <c r="E26" i="37"/>
  <c r="F26" i="37"/>
  <c r="G26" i="37"/>
  <c r="H26" i="37"/>
  <c r="I26" i="37"/>
  <c r="J26" i="37"/>
  <c r="K26" i="37"/>
  <c r="L26" i="37"/>
  <c r="M26" i="37"/>
  <c r="N26" i="37"/>
  <c r="O26" i="37"/>
  <c r="P26" i="37"/>
  <c r="N36" i="37"/>
  <c r="N37" i="37"/>
  <c r="N38" i="37"/>
  <c r="N39" i="37"/>
  <c r="K77" i="37" s="1"/>
  <c r="N40" i="37"/>
  <c r="C53" i="37"/>
  <c r="C54" i="37" s="1"/>
  <c r="D53" i="37"/>
  <c r="D54" i="37" s="1"/>
  <c r="C60" i="37"/>
  <c r="C63" i="37" s="1"/>
  <c r="D60" i="37"/>
  <c r="D63" i="37" s="1"/>
  <c r="E60" i="37"/>
  <c r="E63" i="37" s="1"/>
  <c r="F60" i="37"/>
  <c r="F63" i="37" s="1"/>
  <c r="G60" i="37"/>
  <c r="G63" i="37" s="1"/>
  <c r="H60" i="37"/>
  <c r="H63" i="37" s="1"/>
  <c r="I60" i="37"/>
  <c r="J60" i="37"/>
  <c r="J63" i="37" s="1"/>
  <c r="K60" i="37"/>
  <c r="K63" i="37" s="1"/>
  <c r="L60" i="37"/>
  <c r="L63" i="37" s="1"/>
  <c r="M60" i="37"/>
  <c r="M63" i="37" s="1"/>
  <c r="N60" i="37"/>
  <c r="N63" i="37" s="1"/>
  <c r="O60" i="37"/>
  <c r="O63" i="37" s="1"/>
  <c r="P60" i="37"/>
  <c r="P63" i="37" s="1"/>
  <c r="I63" i="37"/>
  <c r="C69" i="37"/>
  <c r="D69" i="37"/>
  <c r="E69" i="37"/>
  <c r="F69" i="37"/>
  <c r="G69" i="37"/>
  <c r="H69" i="37"/>
  <c r="I69" i="37"/>
  <c r="J69" i="37"/>
  <c r="K69" i="37"/>
  <c r="L69" i="37"/>
  <c r="M69" i="37"/>
  <c r="N69" i="37"/>
  <c r="O69" i="37"/>
  <c r="P69" i="37"/>
  <c r="K80" i="37"/>
  <c r="C13" i="36"/>
  <c r="D13" i="36"/>
  <c r="E13" i="36"/>
  <c r="F13" i="36"/>
  <c r="G13" i="36"/>
  <c r="H13" i="36"/>
  <c r="I13" i="36"/>
  <c r="J13" i="36"/>
  <c r="K13" i="36"/>
  <c r="L13" i="36"/>
  <c r="M13" i="36"/>
  <c r="N13" i="36"/>
  <c r="O13" i="36"/>
  <c r="P13" i="36"/>
  <c r="C18" i="36"/>
  <c r="D18" i="36"/>
  <c r="E18" i="36"/>
  <c r="F18" i="36"/>
  <c r="G18" i="36"/>
  <c r="H18" i="36"/>
  <c r="I18" i="36"/>
  <c r="J18" i="36"/>
  <c r="K18" i="36"/>
  <c r="L18" i="36"/>
  <c r="M18" i="36"/>
  <c r="N18" i="36"/>
  <c r="O18" i="36"/>
  <c r="P18" i="36"/>
  <c r="C26" i="36"/>
  <c r="D26" i="36"/>
  <c r="E26" i="36"/>
  <c r="F26" i="36"/>
  <c r="G26" i="36"/>
  <c r="H26" i="36"/>
  <c r="I26" i="36"/>
  <c r="J26" i="36"/>
  <c r="K26" i="36"/>
  <c r="L26" i="36"/>
  <c r="M26" i="36"/>
  <c r="N26" i="36"/>
  <c r="O26" i="36"/>
  <c r="P26" i="36"/>
  <c r="N36" i="36"/>
  <c r="N37" i="36"/>
  <c r="N38" i="36"/>
  <c r="N39" i="36"/>
  <c r="N40" i="36"/>
  <c r="C53" i="36"/>
  <c r="C54" i="36" s="1"/>
  <c r="D53" i="36"/>
  <c r="D54" i="36" s="1"/>
  <c r="C60" i="36"/>
  <c r="C63" i="36" s="1"/>
  <c r="D60" i="36"/>
  <c r="D63" i="36" s="1"/>
  <c r="E60" i="36"/>
  <c r="E63" i="36" s="1"/>
  <c r="F60" i="36"/>
  <c r="G60" i="36"/>
  <c r="H60" i="36"/>
  <c r="H63" i="36" s="1"/>
  <c r="I60" i="36"/>
  <c r="I63" i="36" s="1"/>
  <c r="J60" i="36"/>
  <c r="J63" i="36" s="1"/>
  <c r="K60" i="36"/>
  <c r="K63" i="36" s="1"/>
  <c r="L60" i="36"/>
  <c r="L63" i="36" s="1"/>
  <c r="M60" i="36"/>
  <c r="M63" i="36" s="1"/>
  <c r="N60" i="36"/>
  <c r="N63" i="36" s="1"/>
  <c r="O60" i="36"/>
  <c r="O63" i="36" s="1"/>
  <c r="P60" i="36"/>
  <c r="F63" i="36"/>
  <c r="G63" i="36"/>
  <c r="P63" i="36"/>
  <c r="C69" i="36"/>
  <c r="D69" i="36"/>
  <c r="E69" i="36"/>
  <c r="F69" i="36"/>
  <c r="G69" i="36"/>
  <c r="H69" i="36"/>
  <c r="I69" i="36"/>
  <c r="J69" i="36"/>
  <c r="K69" i="36"/>
  <c r="L69" i="36"/>
  <c r="M69" i="36"/>
  <c r="N69" i="36"/>
  <c r="O69" i="36"/>
  <c r="P69" i="36"/>
  <c r="K77" i="36"/>
  <c r="K80" i="36"/>
  <c r="C13" i="35"/>
  <c r="D13" i="35"/>
  <c r="E13" i="35"/>
  <c r="F13" i="35"/>
  <c r="G13" i="35"/>
  <c r="H13" i="35"/>
  <c r="I13" i="35"/>
  <c r="J13" i="35"/>
  <c r="K13" i="35"/>
  <c r="L13" i="35"/>
  <c r="M13" i="35"/>
  <c r="N13" i="35"/>
  <c r="O13" i="35"/>
  <c r="O19" i="35" s="1"/>
  <c r="P13" i="35"/>
  <c r="C18" i="35"/>
  <c r="C19" i="35" s="1"/>
  <c r="D18" i="35"/>
  <c r="E18" i="35"/>
  <c r="F18" i="35"/>
  <c r="G18" i="35"/>
  <c r="G19" i="35" s="1"/>
  <c r="H18" i="35"/>
  <c r="I18" i="35"/>
  <c r="J18" i="35"/>
  <c r="K18" i="35"/>
  <c r="K19" i="35" s="1"/>
  <c r="L18" i="35"/>
  <c r="M18" i="35"/>
  <c r="N18" i="35"/>
  <c r="O18" i="35"/>
  <c r="P18" i="35"/>
  <c r="C26" i="35"/>
  <c r="D26" i="35"/>
  <c r="E26" i="35"/>
  <c r="F26" i="35"/>
  <c r="G26" i="35"/>
  <c r="H26" i="35"/>
  <c r="I26" i="35"/>
  <c r="J26" i="35"/>
  <c r="K26" i="35"/>
  <c r="L26" i="35"/>
  <c r="M26" i="35"/>
  <c r="N26" i="35"/>
  <c r="O26" i="35"/>
  <c r="P26" i="35"/>
  <c r="N36" i="35"/>
  <c r="N37" i="35"/>
  <c r="N38" i="35"/>
  <c r="N39" i="35"/>
  <c r="K77" i="35" s="1"/>
  <c r="N40" i="35"/>
  <c r="C53" i="35"/>
  <c r="C54" i="35" s="1"/>
  <c r="D53" i="35"/>
  <c r="D54" i="35" s="1"/>
  <c r="C60" i="35"/>
  <c r="C63" i="35" s="1"/>
  <c r="D60" i="35"/>
  <c r="D63" i="35" s="1"/>
  <c r="E60" i="35"/>
  <c r="E63" i="35" s="1"/>
  <c r="F60" i="35"/>
  <c r="F63" i="35" s="1"/>
  <c r="G60" i="35"/>
  <c r="H60" i="35"/>
  <c r="H63" i="35" s="1"/>
  <c r="I60" i="35"/>
  <c r="I63" i="35" s="1"/>
  <c r="J60" i="35"/>
  <c r="J63" i="35" s="1"/>
  <c r="K60" i="35"/>
  <c r="K63" i="35" s="1"/>
  <c r="L60" i="35"/>
  <c r="L63" i="35" s="1"/>
  <c r="M60" i="35"/>
  <c r="M63" i="35" s="1"/>
  <c r="N60" i="35"/>
  <c r="O60" i="35"/>
  <c r="O63" i="35" s="1"/>
  <c r="P60" i="35"/>
  <c r="P63" i="35" s="1"/>
  <c r="G63" i="35"/>
  <c r="N63" i="35"/>
  <c r="C69" i="35"/>
  <c r="D69" i="35"/>
  <c r="E69" i="35"/>
  <c r="F69" i="35"/>
  <c r="G69" i="35"/>
  <c r="H69" i="35"/>
  <c r="I69" i="35"/>
  <c r="J69" i="35"/>
  <c r="K69" i="35"/>
  <c r="L69" i="35"/>
  <c r="M69" i="35"/>
  <c r="N69" i="35"/>
  <c r="O69" i="35"/>
  <c r="P69" i="35"/>
  <c r="K80" i="35"/>
  <c r="C13" i="34"/>
  <c r="C19" i="34" s="1"/>
  <c r="D13" i="34"/>
  <c r="E13" i="34"/>
  <c r="F13" i="34"/>
  <c r="G13" i="34"/>
  <c r="H13" i="34"/>
  <c r="I13" i="34"/>
  <c r="J13" i="34"/>
  <c r="K13" i="34"/>
  <c r="K19" i="34" s="1"/>
  <c r="K29" i="34" s="1"/>
  <c r="L13" i="34"/>
  <c r="M13" i="34"/>
  <c r="N13" i="34"/>
  <c r="O13" i="34"/>
  <c r="P13" i="34"/>
  <c r="C18" i="34"/>
  <c r="D18" i="34"/>
  <c r="E18" i="34"/>
  <c r="E19" i="34" s="1"/>
  <c r="F18" i="34"/>
  <c r="G18" i="34"/>
  <c r="H18" i="34"/>
  <c r="I18" i="34"/>
  <c r="J18" i="34"/>
  <c r="K18" i="34"/>
  <c r="L18" i="34"/>
  <c r="M18" i="34"/>
  <c r="M19" i="34" s="1"/>
  <c r="N18" i="34"/>
  <c r="O18" i="34"/>
  <c r="P18" i="34"/>
  <c r="C26" i="34"/>
  <c r="D26" i="34"/>
  <c r="E26" i="34"/>
  <c r="F26" i="34"/>
  <c r="G26" i="34"/>
  <c r="H26" i="34"/>
  <c r="I26" i="34"/>
  <c r="J26" i="34"/>
  <c r="K26" i="34"/>
  <c r="L26" i="34"/>
  <c r="M26" i="34"/>
  <c r="N26" i="34"/>
  <c r="O26" i="34"/>
  <c r="P26" i="34"/>
  <c r="N36" i="34"/>
  <c r="N37" i="34"/>
  <c r="N38" i="34"/>
  <c r="N39" i="34"/>
  <c r="N40" i="34"/>
  <c r="C53" i="34"/>
  <c r="C54" i="34" s="1"/>
  <c r="D53" i="34"/>
  <c r="D54" i="34" s="1"/>
  <c r="C60" i="34"/>
  <c r="C63" i="34" s="1"/>
  <c r="D60" i="34"/>
  <c r="D63" i="34" s="1"/>
  <c r="E60" i="34"/>
  <c r="E63" i="34" s="1"/>
  <c r="F60" i="34"/>
  <c r="G60" i="34"/>
  <c r="G63" i="34" s="1"/>
  <c r="H60" i="34"/>
  <c r="H63" i="34" s="1"/>
  <c r="I60" i="34"/>
  <c r="I63" i="34" s="1"/>
  <c r="J60" i="34"/>
  <c r="J63" i="34" s="1"/>
  <c r="K60" i="34"/>
  <c r="K63" i="34" s="1"/>
  <c r="L60" i="34"/>
  <c r="L63" i="34" s="1"/>
  <c r="M60" i="34"/>
  <c r="M63" i="34" s="1"/>
  <c r="N60" i="34"/>
  <c r="N63" i="34" s="1"/>
  <c r="O60" i="34"/>
  <c r="O63" i="34" s="1"/>
  <c r="P60" i="34"/>
  <c r="P63" i="34" s="1"/>
  <c r="F63" i="34"/>
  <c r="C69" i="34"/>
  <c r="D69" i="34"/>
  <c r="E69" i="34"/>
  <c r="F69" i="34"/>
  <c r="G69" i="34"/>
  <c r="H69" i="34"/>
  <c r="I69" i="34"/>
  <c r="J69" i="34"/>
  <c r="K69" i="34"/>
  <c r="L69" i="34"/>
  <c r="M69" i="34"/>
  <c r="N69" i="34"/>
  <c r="O69" i="34"/>
  <c r="P69" i="34"/>
  <c r="K77" i="34"/>
  <c r="K80" i="34"/>
  <c r="C13" i="33"/>
  <c r="D13" i="33"/>
  <c r="E13" i="33"/>
  <c r="F13" i="33"/>
  <c r="G13" i="33"/>
  <c r="H13" i="33"/>
  <c r="I13" i="33"/>
  <c r="J13" i="33"/>
  <c r="K13" i="33"/>
  <c r="L13" i="33"/>
  <c r="M13" i="33"/>
  <c r="N13" i="33"/>
  <c r="O13" i="33"/>
  <c r="P13" i="33"/>
  <c r="C18" i="33"/>
  <c r="D18" i="33"/>
  <c r="E18" i="33"/>
  <c r="F18" i="33"/>
  <c r="G18" i="33"/>
  <c r="H18" i="33"/>
  <c r="I18" i="33"/>
  <c r="J18" i="33"/>
  <c r="K18" i="33"/>
  <c r="L18" i="33"/>
  <c r="M18" i="33"/>
  <c r="N18" i="33"/>
  <c r="O18" i="33"/>
  <c r="O19" i="33" s="1"/>
  <c r="P18" i="33"/>
  <c r="C26" i="33"/>
  <c r="D26" i="33"/>
  <c r="E26" i="33"/>
  <c r="F26" i="33"/>
  <c r="G26" i="33"/>
  <c r="H26" i="33"/>
  <c r="I26" i="33"/>
  <c r="J26" i="33"/>
  <c r="K26" i="33"/>
  <c r="L26" i="33"/>
  <c r="M26" i="33"/>
  <c r="N26" i="33"/>
  <c r="O26" i="33"/>
  <c r="P26" i="33"/>
  <c r="N36" i="33"/>
  <c r="N37" i="33"/>
  <c r="N38" i="33"/>
  <c r="N39" i="33"/>
  <c r="K77" i="33" s="1"/>
  <c r="N40" i="33"/>
  <c r="C53" i="33"/>
  <c r="C54" i="33" s="1"/>
  <c r="D53" i="33"/>
  <c r="D54" i="33" s="1"/>
  <c r="C60" i="33"/>
  <c r="C63" i="33" s="1"/>
  <c r="D60" i="33"/>
  <c r="D63" i="33" s="1"/>
  <c r="E60" i="33"/>
  <c r="E63" i="33" s="1"/>
  <c r="F60" i="33"/>
  <c r="F63" i="33" s="1"/>
  <c r="G60" i="33"/>
  <c r="G63" i="33" s="1"/>
  <c r="H60" i="33"/>
  <c r="H63" i="33" s="1"/>
  <c r="I60" i="33"/>
  <c r="I63" i="33" s="1"/>
  <c r="J60" i="33"/>
  <c r="J63" i="33" s="1"/>
  <c r="K60" i="33"/>
  <c r="K63" i="33" s="1"/>
  <c r="L60" i="33"/>
  <c r="L63" i="33" s="1"/>
  <c r="M60" i="33"/>
  <c r="M63" i="33" s="1"/>
  <c r="N60" i="33"/>
  <c r="N63" i="33" s="1"/>
  <c r="O60" i="33"/>
  <c r="O63" i="33" s="1"/>
  <c r="P60" i="33"/>
  <c r="P63" i="33" s="1"/>
  <c r="C69" i="33"/>
  <c r="D69" i="33"/>
  <c r="E69" i="33"/>
  <c r="F69" i="33"/>
  <c r="G69" i="33"/>
  <c r="H69" i="33"/>
  <c r="I69" i="33"/>
  <c r="J69" i="33"/>
  <c r="K69" i="33"/>
  <c r="L69" i="33"/>
  <c r="M69" i="33"/>
  <c r="N69" i="33"/>
  <c r="O69" i="33"/>
  <c r="P69" i="33"/>
  <c r="K80" i="33"/>
  <c r="C13" i="32"/>
  <c r="D13" i="32"/>
  <c r="E13" i="32"/>
  <c r="F13" i="32"/>
  <c r="G13" i="32"/>
  <c r="H13" i="32"/>
  <c r="I13" i="32"/>
  <c r="J13" i="32"/>
  <c r="K13" i="32"/>
  <c r="L13" i="32"/>
  <c r="M13" i="32"/>
  <c r="N13" i="32"/>
  <c r="O13" i="32"/>
  <c r="P13" i="32"/>
  <c r="C18" i="32"/>
  <c r="D18" i="32"/>
  <c r="E18" i="32"/>
  <c r="F18" i="32"/>
  <c r="G18" i="32"/>
  <c r="H18" i="32"/>
  <c r="I18" i="32"/>
  <c r="J18" i="32"/>
  <c r="K18" i="32"/>
  <c r="K19" i="32" s="1"/>
  <c r="L18" i="32"/>
  <c r="M18" i="32"/>
  <c r="N18" i="32"/>
  <c r="O18" i="32"/>
  <c r="P18" i="32"/>
  <c r="C26" i="32"/>
  <c r="D26" i="32"/>
  <c r="E26" i="32"/>
  <c r="F26" i="32"/>
  <c r="G26" i="32"/>
  <c r="H26" i="32"/>
  <c r="I26" i="32"/>
  <c r="J26" i="32"/>
  <c r="K26" i="32"/>
  <c r="L26" i="32"/>
  <c r="M26" i="32"/>
  <c r="N26" i="32"/>
  <c r="O26" i="32"/>
  <c r="P26" i="32"/>
  <c r="N36" i="32"/>
  <c r="N37" i="32"/>
  <c r="N38" i="32"/>
  <c r="N39" i="32"/>
  <c r="N40" i="32"/>
  <c r="C53" i="32"/>
  <c r="C54" i="32" s="1"/>
  <c r="D53" i="32"/>
  <c r="D54" i="32" s="1"/>
  <c r="C60" i="32"/>
  <c r="C63" i="32" s="1"/>
  <c r="D60" i="32"/>
  <c r="D63" i="32" s="1"/>
  <c r="E60" i="32"/>
  <c r="E63" i="32" s="1"/>
  <c r="F60" i="32"/>
  <c r="F63" i="32" s="1"/>
  <c r="G60" i="32"/>
  <c r="H60" i="32"/>
  <c r="H63" i="32" s="1"/>
  <c r="I60" i="32"/>
  <c r="I63" i="32" s="1"/>
  <c r="J60" i="32"/>
  <c r="K60" i="32"/>
  <c r="K63" i="32" s="1"/>
  <c r="L60" i="32"/>
  <c r="M60" i="32"/>
  <c r="M63" i="32" s="1"/>
  <c r="N60" i="32"/>
  <c r="N63" i="32" s="1"/>
  <c r="O60" i="32"/>
  <c r="O63" i="32" s="1"/>
  <c r="P60" i="32"/>
  <c r="P63" i="32" s="1"/>
  <c r="G63" i="32"/>
  <c r="J63" i="32"/>
  <c r="L63" i="32"/>
  <c r="C69" i="32"/>
  <c r="D69" i="32"/>
  <c r="E69" i="32"/>
  <c r="F69" i="32"/>
  <c r="G69" i="32"/>
  <c r="H69" i="32"/>
  <c r="I69" i="32"/>
  <c r="J69" i="32"/>
  <c r="K69" i="32"/>
  <c r="L69" i="32"/>
  <c r="M69" i="32"/>
  <c r="N69" i="32"/>
  <c r="O69" i="32"/>
  <c r="P69" i="32"/>
  <c r="K77" i="32"/>
  <c r="K80" i="32"/>
  <c r="C13" i="31"/>
  <c r="D13" i="31"/>
  <c r="D19" i="31" s="1"/>
  <c r="E13" i="31"/>
  <c r="F13" i="31"/>
  <c r="G13" i="31"/>
  <c r="H13" i="31"/>
  <c r="I13" i="31"/>
  <c r="J13" i="31"/>
  <c r="K13" i="31"/>
  <c r="L13" i="31"/>
  <c r="M13" i="31"/>
  <c r="N13" i="31"/>
  <c r="O13" i="31"/>
  <c r="P13" i="31"/>
  <c r="C18" i="31"/>
  <c r="C19" i="31" s="1"/>
  <c r="D18" i="31"/>
  <c r="E18" i="31"/>
  <c r="F18" i="31"/>
  <c r="G18" i="31"/>
  <c r="H18" i="31"/>
  <c r="I18" i="31"/>
  <c r="J18" i="31"/>
  <c r="K18" i="31"/>
  <c r="L18" i="31"/>
  <c r="M18" i="31"/>
  <c r="N18" i="31"/>
  <c r="O18" i="31"/>
  <c r="O19" i="31" s="1"/>
  <c r="O29" i="31" s="1"/>
  <c r="P18" i="31"/>
  <c r="C26" i="31"/>
  <c r="D26" i="31"/>
  <c r="E26" i="31"/>
  <c r="F26" i="31"/>
  <c r="G26" i="31"/>
  <c r="H26" i="31"/>
  <c r="I26" i="31"/>
  <c r="J26" i="31"/>
  <c r="K26" i="31"/>
  <c r="L26" i="31"/>
  <c r="M26" i="31"/>
  <c r="N26" i="31"/>
  <c r="O26" i="31"/>
  <c r="P26" i="31"/>
  <c r="N36" i="31"/>
  <c r="N37" i="31"/>
  <c r="N38" i="31"/>
  <c r="N39" i="31"/>
  <c r="K77" i="31" s="1"/>
  <c r="N40" i="31"/>
  <c r="C53" i="31"/>
  <c r="C54" i="31" s="1"/>
  <c r="D53" i="31"/>
  <c r="D54" i="31" s="1"/>
  <c r="C60" i="31"/>
  <c r="C63" i="31" s="1"/>
  <c r="D60" i="31"/>
  <c r="E60" i="31"/>
  <c r="E63" i="31" s="1"/>
  <c r="F60" i="31"/>
  <c r="F63" i="31" s="1"/>
  <c r="G60" i="31"/>
  <c r="G63" i="31" s="1"/>
  <c r="H60" i="31"/>
  <c r="H63" i="31" s="1"/>
  <c r="I60" i="31"/>
  <c r="I63" i="31" s="1"/>
  <c r="J60" i="31"/>
  <c r="J63" i="31" s="1"/>
  <c r="K60" i="31"/>
  <c r="K63" i="31" s="1"/>
  <c r="L60" i="31"/>
  <c r="M60" i="31"/>
  <c r="M63" i="31" s="1"/>
  <c r="N60" i="31"/>
  <c r="N63" i="31" s="1"/>
  <c r="O60" i="31"/>
  <c r="O63" i="31" s="1"/>
  <c r="P60" i="31"/>
  <c r="P63" i="31" s="1"/>
  <c r="D63" i="31"/>
  <c r="L63" i="31"/>
  <c r="C69" i="31"/>
  <c r="D69" i="31"/>
  <c r="E69" i="31"/>
  <c r="F69" i="31"/>
  <c r="G69" i="31"/>
  <c r="H69" i="31"/>
  <c r="I69" i="31"/>
  <c r="J69" i="31"/>
  <c r="K69" i="31"/>
  <c r="L69" i="31"/>
  <c r="M69" i="31"/>
  <c r="N69" i="31"/>
  <c r="O69" i="31"/>
  <c r="P69" i="31"/>
  <c r="K80" i="31"/>
  <c r="C13" i="30"/>
  <c r="D13" i="30"/>
  <c r="E13" i="30"/>
  <c r="F13" i="30"/>
  <c r="G13" i="30"/>
  <c r="H13" i="30"/>
  <c r="I13" i="30"/>
  <c r="J13" i="30"/>
  <c r="K13" i="30"/>
  <c r="L13" i="30"/>
  <c r="M13" i="30"/>
  <c r="N13" i="30"/>
  <c r="O13" i="30"/>
  <c r="P13" i="30"/>
  <c r="C18" i="30"/>
  <c r="D18" i="30"/>
  <c r="E18" i="30"/>
  <c r="F18" i="30"/>
  <c r="G18" i="30"/>
  <c r="H18" i="30"/>
  <c r="I18" i="30"/>
  <c r="J18" i="30"/>
  <c r="K18" i="30"/>
  <c r="L18" i="30"/>
  <c r="M18" i="30"/>
  <c r="N18" i="30"/>
  <c r="O18" i="30"/>
  <c r="P18" i="30"/>
  <c r="C26" i="30"/>
  <c r="D26" i="30"/>
  <c r="E26" i="30"/>
  <c r="F26" i="30"/>
  <c r="G26" i="30"/>
  <c r="H26" i="30"/>
  <c r="I26" i="30"/>
  <c r="J26" i="30"/>
  <c r="K26" i="30"/>
  <c r="L26" i="30"/>
  <c r="M26" i="30"/>
  <c r="N26" i="30"/>
  <c r="O26" i="30"/>
  <c r="P26" i="30"/>
  <c r="N36" i="30"/>
  <c r="N37" i="30"/>
  <c r="N38" i="30"/>
  <c r="N39" i="30"/>
  <c r="K77" i="30" s="1"/>
  <c r="N40" i="30"/>
  <c r="C53" i="30"/>
  <c r="C54" i="30" s="1"/>
  <c r="D53" i="30"/>
  <c r="D54" i="30" s="1"/>
  <c r="C60" i="30"/>
  <c r="C63" i="30" s="1"/>
  <c r="D60" i="30"/>
  <c r="D63" i="30" s="1"/>
  <c r="E60" i="30"/>
  <c r="E63" i="30" s="1"/>
  <c r="F60" i="30"/>
  <c r="F63" i="30" s="1"/>
  <c r="G60" i="30"/>
  <c r="G63" i="30" s="1"/>
  <c r="H60" i="30"/>
  <c r="I60" i="30"/>
  <c r="I63" i="30" s="1"/>
  <c r="J60" i="30"/>
  <c r="J63" i="30" s="1"/>
  <c r="K60" i="30"/>
  <c r="K63" i="30" s="1"/>
  <c r="L60" i="30"/>
  <c r="L63" i="30" s="1"/>
  <c r="M60" i="30"/>
  <c r="M63" i="30" s="1"/>
  <c r="N60" i="30"/>
  <c r="N63" i="30" s="1"/>
  <c r="O60" i="30"/>
  <c r="O63" i="30" s="1"/>
  <c r="P60" i="30"/>
  <c r="P63" i="30" s="1"/>
  <c r="H63" i="30"/>
  <c r="C69" i="30"/>
  <c r="D69" i="30"/>
  <c r="E69" i="30"/>
  <c r="F69" i="30"/>
  <c r="G69" i="30"/>
  <c r="H69" i="30"/>
  <c r="I69" i="30"/>
  <c r="J69" i="30"/>
  <c r="K69" i="30"/>
  <c r="L69" i="30"/>
  <c r="M69" i="30"/>
  <c r="N69" i="30"/>
  <c r="O69" i="30"/>
  <c r="P69" i="30"/>
  <c r="K80" i="30"/>
  <c r="C13" i="29"/>
  <c r="D13" i="29"/>
  <c r="E13" i="29"/>
  <c r="F13" i="29"/>
  <c r="G13" i="29"/>
  <c r="H13" i="29"/>
  <c r="I13" i="29"/>
  <c r="J13" i="29"/>
  <c r="K13" i="29"/>
  <c r="L13" i="29"/>
  <c r="M13" i="29"/>
  <c r="N13" i="29"/>
  <c r="O13" i="29"/>
  <c r="P13" i="29"/>
  <c r="C18" i="29"/>
  <c r="C19" i="29" s="1"/>
  <c r="D18" i="29"/>
  <c r="E18" i="29"/>
  <c r="F18" i="29"/>
  <c r="G18" i="29"/>
  <c r="H18" i="29"/>
  <c r="I18" i="29"/>
  <c r="J18" i="29"/>
  <c r="K18" i="29"/>
  <c r="L18" i="29"/>
  <c r="M18" i="29"/>
  <c r="N18" i="29"/>
  <c r="O18" i="29"/>
  <c r="P18" i="29"/>
  <c r="C26" i="29"/>
  <c r="D26" i="29"/>
  <c r="E26" i="29"/>
  <c r="F26" i="29"/>
  <c r="G26" i="29"/>
  <c r="K38" i="29" s="1"/>
  <c r="H26" i="29"/>
  <c r="I26" i="29"/>
  <c r="J26" i="29"/>
  <c r="K26" i="29"/>
  <c r="L26" i="29"/>
  <c r="M26" i="29"/>
  <c r="N26" i="29"/>
  <c r="O26" i="29"/>
  <c r="P26" i="29"/>
  <c r="N36" i="29"/>
  <c r="N37" i="29"/>
  <c r="N38" i="29"/>
  <c r="N39" i="29"/>
  <c r="K77" i="29" s="1"/>
  <c r="N40" i="29"/>
  <c r="C53" i="29"/>
  <c r="C54" i="29" s="1"/>
  <c r="D53" i="29"/>
  <c r="D54" i="29" s="1"/>
  <c r="C60" i="29"/>
  <c r="C63" i="29" s="1"/>
  <c r="D60" i="29"/>
  <c r="D63" i="29" s="1"/>
  <c r="E60" i="29"/>
  <c r="E63" i="29" s="1"/>
  <c r="F60" i="29"/>
  <c r="F63" i="29" s="1"/>
  <c r="G60" i="29"/>
  <c r="G63" i="29" s="1"/>
  <c r="H60" i="29"/>
  <c r="H63" i="29" s="1"/>
  <c r="I60" i="29"/>
  <c r="I63" i="29" s="1"/>
  <c r="J60" i="29"/>
  <c r="J63" i="29" s="1"/>
  <c r="K60" i="29"/>
  <c r="L60" i="29"/>
  <c r="L63" i="29" s="1"/>
  <c r="M60" i="29"/>
  <c r="M63" i="29" s="1"/>
  <c r="N60" i="29"/>
  <c r="N63" i="29" s="1"/>
  <c r="O60" i="29"/>
  <c r="O63" i="29" s="1"/>
  <c r="P60" i="29"/>
  <c r="P63" i="29" s="1"/>
  <c r="K63" i="29"/>
  <c r="C69" i="29"/>
  <c r="D69" i="29"/>
  <c r="E69" i="29"/>
  <c r="F69" i="29"/>
  <c r="G69" i="29"/>
  <c r="H69" i="29"/>
  <c r="I69" i="29"/>
  <c r="J69" i="29"/>
  <c r="K69" i="29"/>
  <c r="L69" i="29"/>
  <c r="M69" i="29"/>
  <c r="N69" i="29"/>
  <c r="O69" i="29"/>
  <c r="P69" i="29"/>
  <c r="K80" i="29"/>
  <c r="C13" i="28"/>
  <c r="D13" i="28"/>
  <c r="E13" i="28"/>
  <c r="F13" i="28"/>
  <c r="G13" i="28"/>
  <c r="H13" i="28"/>
  <c r="I13" i="28"/>
  <c r="J13" i="28"/>
  <c r="K13" i="28"/>
  <c r="L13" i="28"/>
  <c r="M13" i="28"/>
  <c r="N13" i="28"/>
  <c r="O13" i="28"/>
  <c r="P13" i="28"/>
  <c r="C18" i="28"/>
  <c r="D18" i="28"/>
  <c r="E18" i="28"/>
  <c r="F18" i="28"/>
  <c r="G18" i="28"/>
  <c r="H18" i="28"/>
  <c r="I18" i="28"/>
  <c r="J18" i="28"/>
  <c r="K18" i="28"/>
  <c r="L18" i="28"/>
  <c r="M18" i="28"/>
  <c r="M19" i="28" s="1"/>
  <c r="N18" i="28"/>
  <c r="O18" i="28"/>
  <c r="P18" i="28"/>
  <c r="C26" i="28"/>
  <c r="D26" i="28"/>
  <c r="E26" i="28"/>
  <c r="F26" i="28"/>
  <c r="G26" i="28"/>
  <c r="H26" i="28"/>
  <c r="I26" i="28"/>
  <c r="J26" i="28"/>
  <c r="K26" i="28"/>
  <c r="L26" i="28"/>
  <c r="M26" i="28"/>
  <c r="N26" i="28"/>
  <c r="O26" i="28"/>
  <c r="P26" i="28"/>
  <c r="N36" i="28"/>
  <c r="N37" i="28"/>
  <c r="N38" i="28"/>
  <c r="N39" i="28"/>
  <c r="K77" i="28" s="1"/>
  <c r="N40" i="28"/>
  <c r="C53" i="28"/>
  <c r="C54" i="28" s="1"/>
  <c r="D53" i="28"/>
  <c r="D54" i="28" s="1"/>
  <c r="C60" i="28"/>
  <c r="C63" i="28" s="1"/>
  <c r="D60" i="28"/>
  <c r="D63" i="28" s="1"/>
  <c r="E60" i="28"/>
  <c r="E63" i="28" s="1"/>
  <c r="F60" i="28"/>
  <c r="F63" i="28" s="1"/>
  <c r="G60" i="28"/>
  <c r="G63" i="28"/>
  <c r="H60" i="28"/>
  <c r="H63" i="28" s="1"/>
  <c r="I60" i="28"/>
  <c r="I63" i="28" s="1"/>
  <c r="J60" i="28"/>
  <c r="J63" i="28" s="1"/>
  <c r="K60" i="28"/>
  <c r="K63" i="28" s="1"/>
  <c r="L60" i="28"/>
  <c r="L63" i="28" s="1"/>
  <c r="M60" i="28"/>
  <c r="M63" i="28" s="1"/>
  <c r="N60" i="28"/>
  <c r="N63" i="28" s="1"/>
  <c r="O60" i="28"/>
  <c r="O63" i="28"/>
  <c r="P60" i="28"/>
  <c r="P63" i="28" s="1"/>
  <c r="C69" i="28"/>
  <c r="D69" i="28"/>
  <c r="E69" i="28"/>
  <c r="F69" i="28"/>
  <c r="G69" i="28"/>
  <c r="H69" i="28"/>
  <c r="I69" i="28"/>
  <c r="J69" i="28"/>
  <c r="K69" i="28"/>
  <c r="L69" i="28"/>
  <c r="M69" i="28"/>
  <c r="N69" i="28"/>
  <c r="O69" i="28"/>
  <c r="P69" i="28"/>
  <c r="K80" i="28"/>
  <c r="C13" i="27"/>
  <c r="D13" i="27"/>
  <c r="E13" i="27"/>
  <c r="F13" i="27"/>
  <c r="G13" i="27"/>
  <c r="H13" i="27"/>
  <c r="I13" i="27"/>
  <c r="J13" i="27"/>
  <c r="K13" i="27"/>
  <c r="L13" i="27"/>
  <c r="M13" i="27"/>
  <c r="N13" i="27"/>
  <c r="O13" i="27"/>
  <c r="P13" i="27"/>
  <c r="C18" i="27"/>
  <c r="D18" i="27"/>
  <c r="E18" i="27"/>
  <c r="F18" i="27"/>
  <c r="G18" i="27"/>
  <c r="H18" i="27"/>
  <c r="I18" i="27"/>
  <c r="J18" i="27"/>
  <c r="K18" i="27"/>
  <c r="L18" i="27"/>
  <c r="M18" i="27"/>
  <c r="N18" i="27"/>
  <c r="O18" i="27"/>
  <c r="P18" i="27"/>
  <c r="C26" i="27"/>
  <c r="D26" i="27"/>
  <c r="E26" i="27"/>
  <c r="F26" i="27"/>
  <c r="G26" i="27"/>
  <c r="H26" i="27"/>
  <c r="I26" i="27"/>
  <c r="J26" i="27"/>
  <c r="K26" i="27"/>
  <c r="L26" i="27"/>
  <c r="M26" i="27"/>
  <c r="N26" i="27"/>
  <c r="O26" i="27"/>
  <c r="P26" i="27"/>
  <c r="N36" i="27"/>
  <c r="N37" i="27"/>
  <c r="N38" i="27"/>
  <c r="N39" i="27"/>
  <c r="K77" i="27" s="1"/>
  <c r="N40" i="27"/>
  <c r="C53" i="27"/>
  <c r="C54" i="27" s="1"/>
  <c r="D53" i="27"/>
  <c r="D54" i="27" s="1"/>
  <c r="C60" i="27"/>
  <c r="C63" i="27" s="1"/>
  <c r="D60" i="27"/>
  <c r="D63" i="27" s="1"/>
  <c r="E60" i="27"/>
  <c r="E63" i="27" s="1"/>
  <c r="F60" i="27"/>
  <c r="F63" i="27" s="1"/>
  <c r="G60" i="27"/>
  <c r="G63" i="27" s="1"/>
  <c r="H60" i="27"/>
  <c r="H63" i="27" s="1"/>
  <c r="I60" i="27"/>
  <c r="I63" i="27" s="1"/>
  <c r="J60" i="27"/>
  <c r="J63" i="27" s="1"/>
  <c r="K60" i="27"/>
  <c r="K63" i="27" s="1"/>
  <c r="L60" i="27"/>
  <c r="L63" i="27" s="1"/>
  <c r="M60" i="27"/>
  <c r="M63" i="27" s="1"/>
  <c r="N60" i="27"/>
  <c r="N63" i="27" s="1"/>
  <c r="O60" i="27"/>
  <c r="O63" i="27" s="1"/>
  <c r="P60" i="27"/>
  <c r="P63" i="27" s="1"/>
  <c r="C69" i="27"/>
  <c r="D69" i="27"/>
  <c r="E69" i="27"/>
  <c r="F69" i="27"/>
  <c r="G69" i="27"/>
  <c r="H69" i="27"/>
  <c r="I69" i="27"/>
  <c r="J69" i="27"/>
  <c r="K69" i="27"/>
  <c r="L69" i="27"/>
  <c r="M69" i="27"/>
  <c r="N69" i="27"/>
  <c r="O69" i="27"/>
  <c r="P69" i="27"/>
  <c r="K80" i="27"/>
  <c r="C13" i="26"/>
  <c r="D13" i="26"/>
  <c r="E13" i="26"/>
  <c r="F13" i="26"/>
  <c r="F19" i="26" s="1"/>
  <c r="G13" i="26"/>
  <c r="H13" i="26"/>
  <c r="I13" i="26"/>
  <c r="J13" i="26"/>
  <c r="K13" i="26"/>
  <c r="L13" i="26"/>
  <c r="M13" i="26"/>
  <c r="N13" i="26"/>
  <c r="O13" i="26"/>
  <c r="P13" i="26"/>
  <c r="C18" i="26"/>
  <c r="D18" i="26"/>
  <c r="E18" i="26"/>
  <c r="F18" i="26"/>
  <c r="G18" i="26"/>
  <c r="H18" i="26"/>
  <c r="I18" i="26"/>
  <c r="J18" i="26"/>
  <c r="J19" i="26" s="1"/>
  <c r="K18" i="26"/>
  <c r="L18" i="26"/>
  <c r="M18" i="26"/>
  <c r="N18" i="26"/>
  <c r="O18" i="26"/>
  <c r="P18" i="26"/>
  <c r="C26" i="26"/>
  <c r="D26" i="26"/>
  <c r="E26" i="26"/>
  <c r="F26" i="26"/>
  <c r="G26" i="26"/>
  <c r="H26" i="26"/>
  <c r="I26" i="26"/>
  <c r="J26" i="26"/>
  <c r="K26" i="26"/>
  <c r="L26" i="26"/>
  <c r="M26" i="26"/>
  <c r="N26" i="26"/>
  <c r="O26" i="26"/>
  <c r="P26" i="26"/>
  <c r="N36" i="26"/>
  <c r="N37" i="26"/>
  <c r="N38" i="26"/>
  <c r="N39" i="26"/>
  <c r="K77" i="26" s="1"/>
  <c r="N40" i="26"/>
  <c r="C53" i="26"/>
  <c r="C54" i="26" s="1"/>
  <c r="D53" i="26"/>
  <c r="D54" i="26" s="1"/>
  <c r="C60" i="26"/>
  <c r="C63" i="26" s="1"/>
  <c r="D60" i="26"/>
  <c r="D63" i="26" s="1"/>
  <c r="E60" i="26"/>
  <c r="E63" i="26" s="1"/>
  <c r="F60" i="26"/>
  <c r="F63" i="26" s="1"/>
  <c r="G60" i="26"/>
  <c r="G63" i="26" s="1"/>
  <c r="H60" i="26"/>
  <c r="H63" i="26" s="1"/>
  <c r="I60" i="26"/>
  <c r="I63" i="26" s="1"/>
  <c r="J60" i="26"/>
  <c r="J63" i="26" s="1"/>
  <c r="K60" i="26"/>
  <c r="K63" i="26" s="1"/>
  <c r="L60" i="26"/>
  <c r="L63" i="26" s="1"/>
  <c r="M60" i="26"/>
  <c r="M63" i="26" s="1"/>
  <c r="N60" i="26"/>
  <c r="N63" i="26" s="1"/>
  <c r="O60" i="26"/>
  <c r="O63" i="26" s="1"/>
  <c r="P60" i="26"/>
  <c r="P63" i="26" s="1"/>
  <c r="C69" i="26"/>
  <c r="D69" i="26"/>
  <c r="E69" i="26"/>
  <c r="F69" i="26"/>
  <c r="G69" i="26"/>
  <c r="H69" i="26"/>
  <c r="I69" i="26"/>
  <c r="J69" i="26"/>
  <c r="K69" i="26"/>
  <c r="L69" i="26"/>
  <c r="M69" i="26"/>
  <c r="N69" i="26"/>
  <c r="O69" i="26"/>
  <c r="P69" i="26"/>
  <c r="K80" i="26"/>
  <c r="D50" i="15"/>
  <c r="D48" i="15"/>
  <c r="D2" i="16"/>
  <c r="C13" i="25"/>
  <c r="D13" i="25"/>
  <c r="E13" i="25"/>
  <c r="F13" i="25"/>
  <c r="G13" i="25"/>
  <c r="H13" i="25"/>
  <c r="I13" i="25"/>
  <c r="J13" i="25"/>
  <c r="K13" i="25"/>
  <c r="L13" i="25"/>
  <c r="M13" i="25"/>
  <c r="N13" i="25"/>
  <c r="O13" i="25"/>
  <c r="P13" i="25"/>
  <c r="C18" i="25"/>
  <c r="D18" i="25"/>
  <c r="E18" i="25"/>
  <c r="F18" i="25"/>
  <c r="G18" i="25"/>
  <c r="G19" i="25" s="1"/>
  <c r="H18" i="25"/>
  <c r="I18" i="25"/>
  <c r="J18" i="25"/>
  <c r="K18" i="25"/>
  <c r="L18" i="25"/>
  <c r="M18" i="25"/>
  <c r="N18" i="25"/>
  <c r="O18" i="25"/>
  <c r="P18" i="25"/>
  <c r="C26" i="25"/>
  <c r="D26" i="25"/>
  <c r="E26" i="25"/>
  <c r="F26" i="25"/>
  <c r="G26" i="25"/>
  <c r="H26" i="25"/>
  <c r="I26" i="25"/>
  <c r="J26" i="25"/>
  <c r="K26" i="25"/>
  <c r="L26" i="25"/>
  <c r="M26" i="25"/>
  <c r="N26" i="25"/>
  <c r="O26" i="25"/>
  <c r="P26" i="25"/>
  <c r="N36" i="25"/>
  <c r="N37" i="25"/>
  <c r="N38" i="25"/>
  <c r="N39" i="25"/>
  <c r="K77" i="25" s="1"/>
  <c r="N40" i="25"/>
  <c r="C69" i="25"/>
  <c r="D69" i="25"/>
  <c r="E69" i="25"/>
  <c r="F69" i="25"/>
  <c r="G69" i="25"/>
  <c r="H69" i="25"/>
  <c r="I69" i="25"/>
  <c r="J69" i="25"/>
  <c r="K69" i="25"/>
  <c r="L69" i="25"/>
  <c r="M69" i="25"/>
  <c r="N69" i="25"/>
  <c r="O69" i="25"/>
  <c r="P69" i="25"/>
  <c r="C53" i="25"/>
  <c r="C54" i="25" s="1"/>
  <c r="D53" i="25"/>
  <c r="D54" i="25" s="1"/>
  <c r="F53" i="25"/>
  <c r="F54" i="25" s="1"/>
  <c r="C60" i="25"/>
  <c r="C63" i="25" s="1"/>
  <c r="D60" i="25"/>
  <c r="D63" i="25" s="1"/>
  <c r="E60" i="25"/>
  <c r="E63" i="25" s="1"/>
  <c r="F60" i="25"/>
  <c r="F63" i="25" s="1"/>
  <c r="G60" i="25"/>
  <c r="G63" i="25" s="1"/>
  <c r="H60" i="25"/>
  <c r="H63" i="25" s="1"/>
  <c r="I60" i="25"/>
  <c r="I63" i="25" s="1"/>
  <c r="J60" i="25"/>
  <c r="J63" i="25" s="1"/>
  <c r="K60" i="25"/>
  <c r="K63" i="25" s="1"/>
  <c r="L60" i="25"/>
  <c r="L63" i="25" s="1"/>
  <c r="M60" i="25"/>
  <c r="M63" i="25" s="1"/>
  <c r="N60" i="25"/>
  <c r="N63" i="25" s="1"/>
  <c r="O60" i="25"/>
  <c r="O63" i="25" s="1"/>
  <c r="P60" i="25"/>
  <c r="P63" i="25"/>
  <c r="K80" i="25"/>
  <c r="C13" i="24"/>
  <c r="D13" i="24"/>
  <c r="E13" i="24"/>
  <c r="F13" i="24"/>
  <c r="G13" i="24"/>
  <c r="H13" i="24"/>
  <c r="I13" i="24"/>
  <c r="J13" i="24"/>
  <c r="K13" i="24"/>
  <c r="L13" i="24"/>
  <c r="M13" i="24"/>
  <c r="N13" i="24"/>
  <c r="O13" i="24"/>
  <c r="P13" i="24"/>
  <c r="C18" i="24"/>
  <c r="C19" i="24" s="1"/>
  <c r="D18" i="24"/>
  <c r="E18" i="24"/>
  <c r="F18" i="24"/>
  <c r="G18" i="24"/>
  <c r="G19" i="24" s="1"/>
  <c r="G29" i="24" s="1"/>
  <c r="G27" i="24" s="1"/>
  <c r="H18" i="24"/>
  <c r="H19" i="24" s="1"/>
  <c r="I18" i="24"/>
  <c r="J18" i="24"/>
  <c r="K18" i="24"/>
  <c r="K19" i="24" s="1"/>
  <c r="L18" i="24"/>
  <c r="M18" i="24"/>
  <c r="N18" i="24"/>
  <c r="O18" i="24"/>
  <c r="O19" i="24" s="1"/>
  <c r="O29" i="24" s="1"/>
  <c r="O27" i="24" s="1"/>
  <c r="O31" i="24" s="1"/>
  <c r="P18" i="24"/>
  <c r="P19" i="24" s="1"/>
  <c r="C26" i="24"/>
  <c r="D26" i="24"/>
  <c r="E26" i="24"/>
  <c r="F26" i="24"/>
  <c r="G26" i="24"/>
  <c r="H26" i="24"/>
  <c r="I26" i="24"/>
  <c r="J26" i="24"/>
  <c r="K26" i="24"/>
  <c r="L26" i="24"/>
  <c r="M26" i="24"/>
  <c r="N26" i="24"/>
  <c r="O26" i="24"/>
  <c r="P26" i="24"/>
  <c r="N36" i="24"/>
  <c r="N37" i="24"/>
  <c r="N38" i="24"/>
  <c r="K39" i="24"/>
  <c r="N39" i="24"/>
  <c r="N40" i="24"/>
  <c r="C69" i="24"/>
  <c r="D69" i="24"/>
  <c r="E69" i="24"/>
  <c r="F69" i="24"/>
  <c r="G69" i="24"/>
  <c r="H69" i="24"/>
  <c r="I69" i="24"/>
  <c r="J69" i="24"/>
  <c r="K69" i="24"/>
  <c r="L69" i="24"/>
  <c r="M69" i="24"/>
  <c r="N69" i="24"/>
  <c r="O69" i="24"/>
  <c r="P69" i="24"/>
  <c r="K77" i="24"/>
  <c r="C53" i="24"/>
  <c r="C54" i="24" s="1"/>
  <c r="D53" i="24"/>
  <c r="D54" i="24" s="1"/>
  <c r="E53" i="24"/>
  <c r="E54" i="24" s="1"/>
  <c r="F53" i="24"/>
  <c r="F54" i="24" s="1"/>
  <c r="G53" i="24"/>
  <c r="G54" i="24" s="1"/>
  <c r="H53" i="24"/>
  <c r="H54" i="24" s="1"/>
  <c r="I53" i="24"/>
  <c r="I54" i="24" s="1"/>
  <c r="J53" i="24"/>
  <c r="J54" i="24" s="1"/>
  <c r="K53" i="24"/>
  <c r="K54" i="24" s="1"/>
  <c r="L53" i="24"/>
  <c r="L54" i="24" s="1"/>
  <c r="M53" i="24"/>
  <c r="M54" i="24" s="1"/>
  <c r="N53" i="24"/>
  <c r="N54" i="24" s="1"/>
  <c r="O53" i="24"/>
  <c r="O54" i="24" s="1"/>
  <c r="P53" i="24"/>
  <c r="P54" i="24" s="1"/>
  <c r="C60" i="24"/>
  <c r="D60" i="24"/>
  <c r="D63" i="24" s="1"/>
  <c r="E60" i="24"/>
  <c r="E63" i="24" s="1"/>
  <c r="F60" i="24"/>
  <c r="F63" i="24" s="1"/>
  <c r="G60" i="24"/>
  <c r="G63" i="24" s="1"/>
  <c r="H60" i="24"/>
  <c r="H63" i="24" s="1"/>
  <c r="I60" i="24"/>
  <c r="I63" i="24" s="1"/>
  <c r="J60" i="24"/>
  <c r="K60" i="24"/>
  <c r="L60" i="24"/>
  <c r="L63" i="24" s="1"/>
  <c r="M60" i="24"/>
  <c r="M63" i="24" s="1"/>
  <c r="N60" i="24"/>
  <c r="O60" i="24"/>
  <c r="O63" i="24" s="1"/>
  <c r="P60" i="24"/>
  <c r="P63" i="24" s="1"/>
  <c r="C63" i="24"/>
  <c r="J63" i="24"/>
  <c r="K63" i="24"/>
  <c r="N63" i="24"/>
  <c r="K80" i="24"/>
  <c r="C13" i="23"/>
  <c r="D13" i="23"/>
  <c r="E13" i="23"/>
  <c r="E19" i="23" s="1"/>
  <c r="E29" i="23" s="1"/>
  <c r="F13" i="23"/>
  <c r="G13" i="23"/>
  <c r="H13" i="23"/>
  <c r="I13" i="23"/>
  <c r="J13" i="23"/>
  <c r="K13" i="23"/>
  <c r="L13" i="23"/>
  <c r="L19" i="23" s="1"/>
  <c r="L29" i="23" s="1"/>
  <c r="M13" i="23"/>
  <c r="M19" i="23" s="1"/>
  <c r="M29" i="23" s="1"/>
  <c r="M27" i="23" s="1"/>
  <c r="M31" i="23" s="1"/>
  <c r="N13" i="23"/>
  <c r="O13" i="23"/>
  <c r="P13" i="23"/>
  <c r="C18" i="23"/>
  <c r="D18" i="23"/>
  <c r="E18" i="23"/>
  <c r="F18" i="23"/>
  <c r="G18" i="23"/>
  <c r="H18" i="23"/>
  <c r="I18" i="23"/>
  <c r="I19" i="23" s="1"/>
  <c r="J18" i="23"/>
  <c r="J19" i="23" s="1"/>
  <c r="K18" i="23"/>
  <c r="L18" i="23"/>
  <c r="M18" i="23"/>
  <c r="N18" i="23"/>
  <c r="O18" i="23"/>
  <c r="P18" i="23"/>
  <c r="C26" i="23"/>
  <c r="D26" i="23"/>
  <c r="E26" i="23"/>
  <c r="F26" i="23"/>
  <c r="G26" i="23"/>
  <c r="H26" i="23"/>
  <c r="I26" i="23"/>
  <c r="J26" i="23"/>
  <c r="K26" i="23"/>
  <c r="L26" i="23"/>
  <c r="M26" i="23"/>
  <c r="N26" i="23"/>
  <c r="O26" i="23"/>
  <c r="P26" i="23"/>
  <c r="N36" i="23"/>
  <c r="N37" i="23"/>
  <c r="N38" i="23"/>
  <c r="K39" i="23"/>
  <c r="N39" i="23"/>
  <c r="K77" i="23" s="1"/>
  <c r="N40" i="23"/>
  <c r="C69" i="23"/>
  <c r="D69" i="23"/>
  <c r="E69" i="23"/>
  <c r="F69" i="23"/>
  <c r="G69" i="23"/>
  <c r="H69" i="23"/>
  <c r="I69" i="23"/>
  <c r="J69" i="23"/>
  <c r="K69" i="23"/>
  <c r="L69" i="23"/>
  <c r="M69" i="23"/>
  <c r="N69" i="23"/>
  <c r="O69" i="23"/>
  <c r="P69" i="23"/>
  <c r="C53" i="23"/>
  <c r="C54" i="23" s="1"/>
  <c r="D53" i="23"/>
  <c r="D54" i="23" s="1"/>
  <c r="E53" i="23"/>
  <c r="E54" i="23" s="1"/>
  <c r="F53" i="23"/>
  <c r="F54" i="23" s="1"/>
  <c r="G53" i="23"/>
  <c r="G54" i="23" s="1"/>
  <c r="H53" i="23"/>
  <c r="H54" i="23" s="1"/>
  <c r="I53" i="23"/>
  <c r="I54" i="23" s="1"/>
  <c r="J53" i="23"/>
  <c r="J54" i="23" s="1"/>
  <c r="K53" i="23"/>
  <c r="K54" i="23" s="1"/>
  <c r="L53" i="23"/>
  <c r="L54" i="23" s="1"/>
  <c r="M53" i="23"/>
  <c r="M54" i="23" s="1"/>
  <c r="N53" i="23"/>
  <c r="N54" i="23" s="1"/>
  <c r="O53" i="23"/>
  <c r="O54" i="23" s="1"/>
  <c r="P53" i="23"/>
  <c r="P54" i="23" s="1"/>
  <c r="C60" i="23"/>
  <c r="C63" i="23" s="1"/>
  <c r="D60" i="23"/>
  <c r="D63" i="23" s="1"/>
  <c r="E60" i="23"/>
  <c r="E63" i="23" s="1"/>
  <c r="F60" i="23"/>
  <c r="F63" i="23" s="1"/>
  <c r="G60" i="23"/>
  <c r="G63" i="23" s="1"/>
  <c r="H60" i="23"/>
  <c r="H63" i="23" s="1"/>
  <c r="I60" i="23"/>
  <c r="I63" i="23" s="1"/>
  <c r="J60" i="23"/>
  <c r="J63" i="23" s="1"/>
  <c r="K60" i="23"/>
  <c r="K63" i="23" s="1"/>
  <c r="L60" i="23"/>
  <c r="L63" i="23" s="1"/>
  <c r="M60" i="23"/>
  <c r="M63" i="23" s="1"/>
  <c r="N60" i="23"/>
  <c r="N63" i="23" s="1"/>
  <c r="O60" i="23"/>
  <c r="O63" i="23" s="1"/>
  <c r="P60" i="23"/>
  <c r="P63" i="23" s="1"/>
  <c r="K80" i="23"/>
  <c r="C13" i="22"/>
  <c r="D13" i="22"/>
  <c r="E13" i="22"/>
  <c r="F13" i="22"/>
  <c r="G13" i="22"/>
  <c r="H13" i="22"/>
  <c r="H19" i="22" s="1"/>
  <c r="I13" i="22"/>
  <c r="J13" i="22"/>
  <c r="K13" i="22"/>
  <c r="L13" i="22"/>
  <c r="M13" i="22"/>
  <c r="N13" i="22"/>
  <c r="O13" i="22"/>
  <c r="P13" i="22"/>
  <c r="C18" i="22"/>
  <c r="D18" i="22"/>
  <c r="D19" i="22" s="1"/>
  <c r="E18" i="22"/>
  <c r="F18" i="22"/>
  <c r="G18" i="22"/>
  <c r="H18" i="22"/>
  <c r="I18" i="22"/>
  <c r="J18" i="22"/>
  <c r="K18" i="22"/>
  <c r="L18" i="22"/>
  <c r="M18" i="22"/>
  <c r="N18" i="22"/>
  <c r="O18" i="22"/>
  <c r="P18" i="22"/>
  <c r="C26" i="22"/>
  <c r="D26" i="22"/>
  <c r="E26" i="22"/>
  <c r="F26" i="22"/>
  <c r="G26" i="22"/>
  <c r="H26" i="22"/>
  <c r="I26" i="22"/>
  <c r="J26" i="22"/>
  <c r="K26" i="22"/>
  <c r="L26" i="22"/>
  <c r="M26" i="22"/>
  <c r="N26" i="22"/>
  <c r="O26" i="22"/>
  <c r="P26" i="22"/>
  <c r="N36" i="22"/>
  <c r="N37" i="22"/>
  <c r="N38" i="22"/>
  <c r="K39" i="22"/>
  <c r="N39" i="22"/>
  <c r="K77" i="22" s="1"/>
  <c r="N40" i="22"/>
  <c r="C69" i="22"/>
  <c r="D69" i="22"/>
  <c r="E69" i="22"/>
  <c r="F69" i="22"/>
  <c r="G69" i="22"/>
  <c r="H69" i="22"/>
  <c r="K76" i="22" s="1"/>
  <c r="I69" i="22"/>
  <c r="J69" i="22"/>
  <c r="K69" i="22"/>
  <c r="L69" i="22"/>
  <c r="M69" i="22"/>
  <c r="N69" i="22"/>
  <c r="O69" i="22"/>
  <c r="P69" i="22"/>
  <c r="C53" i="22"/>
  <c r="C54" i="22" s="1"/>
  <c r="D53" i="22"/>
  <c r="D54" i="22" s="1"/>
  <c r="E53" i="22"/>
  <c r="E54" i="22" s="1"/>
  <c r="F53" i="22"/>
  <c r="F54" i="22" s="1"/>
  <c r="G53" i="22"/>
  <c r="G54" i="22" s="1"/>
  <c r="H53" i="22"/>
  <c r="H54" i="22" s="1"/>
  <c r="I53" i="22"/>
  <c r="I54" i="22" s="1"/>
  <c r="J53" i="22"/>
  <c r="J54" i="22" s="1"/>
  <c r="K53" i="22"/>
  <c r="K54" i="22" s="1"/>
  <c r="L53" i="22"/>
  <c r="L54" i="22" s="1"/>
  <c r="M53" i="22"/>
  <c r="M54" i="22" s="1"/>
  <c r="N53" i="22"/>
  <c r="N54" i="22" s="1"/>
  <c r="O53" i="22"/>
  <c r="O54" i="22" s="1"/>
  <c r="P53" i="22"/>
  <c r="P54" i="22" s="1"/>
  <c r="C60" i="22"/>
  <c r="C63" i="22" s="1"/>
  <c r="D60" i="22"/>
  <c r="D63" i="22" s="1"/>
  <c r="E60" i="22"/>
  <c r="F60" i="22"/>
  <c r="F63" i="22" s="1"/>
  <c r="G60" i="22"/>
  <c r="H60" i="22"/>
  <c r="H63" i="22" s="1"/>
  <c r="I60" i="22"/>
  <c r="I63" i="22" s="1"/>
  <c r="J60" i="22"/>
  <c r="J63" i="22" s="1"/>
  <c r="K60" i="22"/>
  <c r="K63" i="22" s="1"/>
  <c r="L60" i="22"/>
  <c r="L63" i="22" s="1"/>
  <c r="M60" i="22"/>
  <c r="M63" i="22" s="1"/>
  <c r="N60" i="22"/>
  <c r="N63" i="22" s="1"/>
  <c r="O60" i="22"/>
  <c r="O63" i="22" s="1"/>
  <c r="P60" i="22"/>
  <c r="P63" i="22" s="1"/>
  <c r="E63" i="22"/>
  <c r="G63" i="22"/>
  <c r="K80" i="22"/>
  <c r="C13" i="21"/>
  <c r="D13" i="21"/>
  <c r="E13" i="21"/>
  <c r="F13" i="21"/>
  <c r="G13" i="21"/>
  <c r="H13" i="21"/>
  <c r="H19" i="21" s="1"/>
  <c r="I13" i="21"/>
  <c r="J13" i="21"/>
  <c r="K13" i="21"/>
  <c r="L13" i="21"/>
  <c r="M13" i="21"/>
  <c r="N13" i="21"/>
  <c r="O13" i="21"/>
  <c r="P13" i="21"/>
  <c r="P19" i="21" s="1"/>
  <c r="C18" i="21"/>
  <c r="D18" i="21"/>
  <c r="D19" i="21" s="1"/>
  <c r="E18" i="21"/>
  <c r="F18" i="21"/>
  <c r="F19" i="21" s="1"/>
  <c r="G18" i="21"/>
  <c r="H18" i="21"/>
  <c r="I18" i="21"/>
  <c r="J18" i="21"/>
  <c r="K18" i="21"/>
  <c r="L18" i="21"/>
  <c r="L19" i="21" s="1"/>
  <c r="M18" i="21"/>
  <c r="N18" i="21"/>
  <c r="O18" i="21"/>
  <c r="P18" i="21"/>
  <c r="C26" i="21"/>
  <c r="D26" i="21"/>
  <c r="E26" i="21"/>
  <c r="F26" i="21"/>
  <c r="G26" i="21"/>
  <c r="H26" i="21"/>
  <c r="I26" i="21"/>
  <c r="J26" i="21"/>
  <c r="K26" i="21"/>
  <c r="L26" i="21"/>
  <c r="M26" i="21"/>
  <c r="N26" i="21"/>
  <c r="O26" i="21"/>
  <c r="P26" i="21"/>
  <c r="N36" i="21"/>
  <c r="N37" i="21"/>
  <c r="N38" i="21"/>
  <c r="K39" i="21"/>
  <c r="N39" i="21"/>
  <c r="N40" i="21"/>
  <c r="C69" i="21"/>
  <c r="D69" i="21"/>
  <c r="E69" i="21"/>
  <c r="F69" i="21"/>
  <c r="G69" i="21"/>
  <c r="H69" i="21"/>
  <c r="I69" i="21"/>
  <c r="J69" i="21"/>
  <c r="K69" i="21"/>
  <c r="L69" i="21"/>
  <c r="M69" i="21"/>
  <c r="N69" i="21"/>
  <c r="O69" i="21"/>
  <c r="P69" i="21"/>
  <c r="K77" i="21"/>
  <c r="C53" i="21"/>
  <c r="C54" i="21" s="1"/>
  <c r="D53" i="21"/>
  <c r="D54" i="21" s="1"/>
  <c r="E53" i="21"/>
  <c r="E54" i="21" s="1"/>
  <c r="F53" i="21"/>
  <c r="F54" i="21" s="1"/>
  <c r="G53" i="21"/>
  <c r="G54" i="21" s="1"/>
  <c r="H53" i="21"/>
  <c r="H54" i="21" s="1"/>
  <c r="I53" i="21"/>
  <c r="I54" i="21" s="1"/>
  <c r="J53" i="21"/>
  <c r="J54" i="21" s="1"/>
  <c r="K53" i="21"/>
  <c r="K54" i="21" s="1"/>
  <c r="L53" i="21"/>
  <c r="L54" i="21" s="1"/>
  <c r="M53" i="21"/>
  <c r="M54" i="21" s="1"/>
  <c r="N53" i="21"/>
  <c r="N54" i="21" s="1"/>
  <c r="O53" i="21"/>
  <c r="O54" i="21" s="1"/>
  <c r="P53" i="21"/>
  <c r="P54" i="21" s="1"/>
  <c r="C60" i="21"/>
  <c r="C63" i="21" s="1"/>
  <c r="D60" i="21"/>
  <c r="D63" i="21" s="1"/>
  <c r="E60" i="21"/>
  <c r="F60" i="21"/>
  <c r="G60" i="21"/>
  <c r="G63" i="21" s="1"/>
  <c r="H60" i="21"/>
  <c r="H63" i="21" s="1"/>
  <c r="I60" i="21"/>
  <c r="I63" i="21" s="1"/>
  <c r="J60" i="21"/>
  <c r="J63" i="21" s="1"/>
  <c r="K60" i="21"/>
  <c r="K63" i="21" s="1"/>
  <c r="L60" i="21"/>
  <c r="L63" i="21" s="1"/>
  <c r="M60" i="21"/>
  <c r="N60" i="21"/>
  <c r="O60" i="21"/>
  <c r="O63" i="21" s="1"/>
  <c r="P60" i="21"/>
  <c r="P63" i="21" s="1"/>
  <c r="E63" i="21"/>
  <c r="F63" i="21"/>
  <c r="M63" i="21"/>
  <c r="N63" i="21"/>
  <c r="K80" i="21"/>
  <c r="C13" i="20"/>
  <c r="D13" i="20"/>
  <c r="E13" i="20"/>
  <c r="F13" i="20"/>
  <c r="G13" i="20"/>
  <c r="H13" i="20"/>
  <c r="H19" i="20" s="1"/>
  <c r="I13" i="20"/>
  <c r="J13" i="20"/>
  <c r="K13" i="20"/>
  <c r="L13" i="20"/>
  <c r="M13" i="20"/>
  <c r="N13" i="20"/>
  <c r="O13" i="20"/>
  <c r="P13" i="20"/>
  <c r="C18" i="20"/>
  <c r="C19" i="20" s="1"/>
  <c r="D18" i="20"/>
  <c r="E18" i="20"/>
  <c r="F18" i="20"/>
  <c r="G18" i="20"/>
  <c r="H18" i="20"/>
  <c r="I18" i="20"/>
  <c r="J18" i="20"/>
  <c r="K18" i="20"/>
  <c r="L18" i="20"/>
  <c r="M18" i="20"/>
  <c r="N18" i="20"/>
  <c r="O18" i="20"/>
  <c r="P18" i="20"/>
  <c r="C26" i="20"/>
  <c r="D26" i="20"/>
  <c r="E26" i="20"/>
  <c r="F26" i="20"/>
  <c r="G26" i="20"/>
  <c r="H26" i="20"/>
  <c r="I26" i="20"/>
  <c r="J26" i="20"/>
  <c r="K26" i="20"/>
  <c r="L26" i="20"/>
  <c r="M26" i="20"/>
  <c r="N26" i="20"/>
  <c r="O26" i="20"/>
  <c r="P26" i="20"/>
  <c r="N36" i="20"/>
  <c r="N37" i="20"/>
  <c r="N38" i="20"/>
  <c r="K39" i="20"/>
  <c r="N39" i="20"/>
  <c r="N40" i="20"/>
  <c r="C69" i="20"/>
  <c r="D69" i="20"/>
  <c r="E69" i="20"/>
  <c r="F69" i="20"/>
  <c r="G69" i="20"/>
  <c r="H69" i="20"/>
  <c r="I69" i="20"/>
  <c r="J69" i="20"/>
  <c r="K69" i="20"/>
  <c r="L69" i="20"/>
  <c r="M69" i="20"/>
  <c r="N69" i="20"/>
  <c r="O69" i="20"/>
  <c r="P69" i="20"/>
  <c r="K77" i="20"/>
  <c r="C53" i="20"/>
  <c r="C54" i="20" s="1"/>
  <c r="D53" i="20"/>
  <c r="D54" i="20" s="1"/>
  <c r="E53" i="20"/>
  <c r="E54" i="20" s="1"/>
  <c r="F53" i="20"/>
  <c r="F54" i="20" s="1"/>
  <c r="G53" i="20"/>
  <c r="G54" i="20" s="1"/>
  <c r="H53" i="20"/>
  <c r="H54" i="20" s="1"/>
  <c r="I53" i="20"/>
  <c r="I54" i="20" s="1"/>
  <c r="J53" i="20"/>
  <c r="J54" i="20" s="1"/>
  <c r="K53" i="20"/>
  <c r="K54" i="20" s="1"/>
  <c r="L53" i="20"/>
  <c r="L54" i="20" s="1"/>
  <c r="M53" i="20"/>
  <c r="M54" i="20" s="1"/>
  <c r="N53" i="20"/>
  <c r="N54" i="20" s="1"/>
  <c r="O53" i="20"/>
  <c r="O54" i="20" s="1"/>
  <c r="P53" i="20"/>
  <c r="P54" i="20" s="1"/>
  <c r="C60" i="20"/>
  <c r="C63" i="20" s="1"/>
  <c r="D60" i="20"/>
  <c r="D63" i="20" s="1"/>
  <c r="E60" i="20"/>
  <c r="E63" i="20" s="1"/>
  <c r="F60" i="20"/>
  <c r="F63" i="20" s="1"/>
  <c r="G60" i="20"/>
  <c r="H60" i="20"/>
  <c r="H63" i="20" s="1"/>
  <c r="I60" i="20"/>
  <c r="I63" i="20"/>
  <c r="J60" i="20"/>
  <c r="J63" i="20" s="1"/>
  <c r="K60" i="20"/>
  <c r="K63" i="20" s="1"/>
  <c r="L60" i="20"/>
  <c r="L63" i="20" s="1"/>
  <c r="M60" i="20"/>
  <c r="M63" i="20" s="1"/>
  <c r="N60" i="20"/>
  <c r="N63" i="20" s="1"/>
  <c r="O60" i="20"/>
  <c r="P60" i="20"/>
  <c r="P63" i="20" s="1"/>
  <c r="G63" i="20"/>
  <c r="O63" i="20"/>
  <c r="K80" i="20"/>
  <c r="C13" i="19"/>
  <c r="D13" i="19"/>
  <c r="E13" i="19"/>
  <c r="F13" i="19"/>
  <c r="G13" i="19"/>
  <c r="H13" i="19"/>
  <c r="I13" i="19"/>
  <c r="J13" i="19"/>
  <c r="K13" i="19"/>
  <c r="L13" i="19"/>
  <c r="M13" i="19"/>
  <c r="N13" i="19"/>
  <c r="O13" i="19"/>
  <c r="P13" i="19"/>
  <c r="C18" i="19"/>
  <c r="C19" i="19" s="1"/>
  <c r="D18" i="19"/>
  <c r="E18" i="19"/>
  <c r="F18" i="19"/>
  <c r="G18" i="19"/>
  <c r="H18" i="19"/>
  <c r="I18" i="19"/>
  <c r="I19" i="19" s="1"/>
  <c r="J18" i="19"/>
  <c r="K18" i="19"/>
  <c r="L18" i="19"/>
  <c r="M18" i="19"/>
  <c r="N18" i="19"/>
  <c r="O18" i="19"/>
  <c r="P18" i="19"/>
  <c r="C26" i="19"/>
  <c r="D26" i="19"/>
  <c r="E26" i="19"/>
  <c r="F26" i="19"/>
  <c r="G26" i="19"/>
  <c r="H26" i="19"/>
  <c r="I26" i="19"/>
  <c r="J26" i="19"/>
  <c r="K26" i="19"/>
  <c r="L26" i="19"/>
  <c r="M26" i="19"/>
  <c r="N26" i="19"/>
  <c r="O26" i="19"/>
  <c r="P26" i="19"/>
  <c r="N36" i="19"/>
  <c r="N37" i="19"/>
  <c r="N38" i="19"/>
  <c r="K39" i="19"/>
  <c r="N39" i="19"/>
  <c r="N40" i="19"/>
  <c r="C69" i="19"/>
  <c r="D69" i="19"/>
  <c r="E69" i="19"/>
  <c r="F69" i="19"/>
  <c r="G69" i="19"/>
  <c r="H69" i="19"/>
  <c r="I69" i="19"/>
  <c r="J69" i="19"/>
  <c r="K69" i="19"/>
  <c r="L69" i="19"/>
  <c r="M69" i="19"/>
  <c r="N69" i="19"/>
  <c r="O69" i="19"/>
  <c r="P69" i="19"/>
  <c r="K77" i="19"/>
  <c r="C53" i="19"/>
  <c r="C54" i="19" s="1"/>
  <c r="D53" i="19"/>
  <c r="D54" i="19" s="1"/>
  <c r="E53" i="19"/>
  <c r="E54" i="19" s="1"/>
  <c r="F53" i="19"/>
  <c r="F54" i="19" s="1"/>
  <c r="G53" i="19"/>
  <c r="G54" i="19" s="1"/>
  <c r="H53" i="19"/>
  <c r="H54" i="19" s="1"/>
  <c r="I53" i="19"/>
  <c r="I54" i="19" s="1"/>
  <c r="J53" i="19"/>
  <c r="J54" i="19" s="1"/>
  <c r="K53" i="19"/>
  <c r="K54" i="19" s="1"/>
  <c r="L53" i="19"/>
  <c r="L54" i="19" s="1"/>
  <c r="M53" i="19"/>
  <c r="M54" i="19" s="1"/>
  <c r="N53" i="19"/>
  <c r="N54" i="19" s="1"/>
  <c r="O53" i="19"/>
  <c r="O54" i="19" s="1"/>
  <c r="P53" i="19"/>
  <c r="P54" i="19" s="1"/>
  <c r="C60" i="19"/>
  <c r="C63" i="19" s="1"/>
  <c r="D60" i="19"/>
  <c r="D63" i="19" s="1"/>
  <c r="E60" i="19"/>
  <c r="E63" i="19" s="1"/>
  <c r="F60" i="19"/>
  <c r="F63" i="19" s="1"/>
  <c r="G60" i="19"/>
  <c r="G63" i="19" s="1"/>
  <c r="H60" i="19"/>
  <c r="H63" i="19" s="1"/>
  <c r="I60" i="19"/>
  <c r="J60" i="19"/>
  <c r="J63" i="19" s="1"/>
  <c r="K60" i="19"/>
  <c r="K63" i="19" s="1"/>
  <c r="L60" i="19"/>
  <c r="L63" i="19" s="1"/>
  <c r="M60" i="19"/>
  <c r="M63" i="19" s="1"/>
  <c r="N60" i="19"/>
  <c r="N63" i="19" s="1"/>
  <c r="O60" i="19"/>
  <c r="O63" i="19" s="1"/>
  <c r="P60" i="19"/>
  <c r="P63" i="19" s="1"/>
  <c r="I63" i="19"/>
  <c r="K80" i="19"/>
  <c r="C13" i="18"/>
  <c r="D13" i="18"/>
  <c r="E13" i="18"/>
  <c r="F13" i="18"/>
  <c r="G13" i="18"/>
  <c r="H13" i="18"/>
  <c r="I13" i="18"/>
  <c r="I19" i="18" s="1"/>
  <c r="I29" i="18" s="1"/>
  <c r="J13" i="18"/>
  <c r="K13" i="18"/>
  <c r="L13" i="18"/>
  <c r="M13" i="18"/>
  <c r="N13" i="18"/>
  <c r="O13" i="18"/>
  <c r="P13" i="18"/>
  <c r="C18" i="18"/>
  <c r="D18" i="18"/>
  <c r="E18" i="18"/>
  <c r="F18" i="18"/>
  <c r="G18" i="18"/>
  <c r="G19" i="18" s="1"/>
  <c r="H18" i="18"/>
  <c r="I18" i="18"/>
  <c r="J18" i="18"/>
  <c r="K18" i="18"/>
  <c r="L18" i="18"/>
  <c r="M18" i="18"/>
  <c r="N18" i="18"/>
  <c r="N19" i="18" s="1"/>
  <c r="O18" i="18"/>
  <c r="O19" i="18" s="1"/>
  <c r="P18" i="18"/>
  <c r="C26" i="18"/>
  <c r="D26" i="18"/>
  <c r="E26" i="18"/>
  <c r="F26" i="18"/>
  <c r="G26" i="18"/>
  <c r="H26" i="18"/>
  <c r="I26" i="18"/>
  <c r="J26" i="18"/>
  <c r="K26" i="18"/>
  <c r="L26" i="18"/>
  <c r="M26" i="18"/>
  <c r="N26" i="18"/>
  <c r="O26" i="18"/>
  <c r="P26" i="18"/>
  <c r="N36" i="18"/>
  <c r="N37" i="18"/>
  <c r="N38" i="18"/>
  <c r="K39" i="18"/>
  <c r="N39" i="18"/>
  <c r="K77" i="18" s="1"/>
  <c r="N40" i="18"/>
  <c r="C69" i="18"/>
  <c r="D69" i="18"/>
  <c r="E69" i="18"/>
  <c r="F69" i="18"/>
  <c r="G69" i="18"/>
  <c r="H69" i="18"/>
  <c r="I69" i="18"/>
  <c r="J69" i="18"/>
  <c r="K69" i="18"/>
  <c r="L69" i="18"/>
  <c r="M69" i="18"/>
  <c r="N69" i="18"/>
  <c r="O69" i="18"/>
  <c r="P69" i="18"/>
  <c r="C53" i="18"/>
  <c r="C54" i="18" s="1"/>
  <c r="D53" i="18"/>
  <c r="D54" i="18" s="1"/>
  <c r="E53" i="18"/>
  <c r="E54" i="18" s="1"/>
  <c r="F53" i="18"/>
  <c r="F54" i="18" s="1"/>
  <c r="G53" i="18"/>
  <c r="G54" i="18" s="1"/>
  <c r="H53" i="18"/>
  <c r="H54" i="18" s="1"/>
  <c r="I53" i="18"/>
  <c r="I54" i="18" s="1"/>
  <c r="J53" i="18"/>
  <c r="J54" i="18" s="1"/>
  <c r="K53" i="18"/>
  <c r="K54" i="18" s="1"/>
  <c r="L53" i="18"/>
  <c r="L54" i="18" s="1"/>
  <c r="M53" i="18"/>
  <c r="M54" i="18" s="1"/>
  <c r="N53" i="18"/>
  <c r="N54" i="18" s="1"/>
  <c r="O53" i="18"/>
  <c r="O54" i="18" s="1"/>
  <c r="P53" i="18"/>
  <c r="P54" i="18" s="1"/>
  <c r="C60" i="18"/>
  <c r="C63" i="18" s="1"/>
  <c r="D60" i="18"/>
  <c r="D63" i="18" s="1"/>
  <c r="E60" i="18"/>
  <c r="E63" i="18" s="1"/>
  <c r="F60" i="18"/>
  <c r="G60" i="18"/>
  <c r="G63" i="18" s="1"/>
  <c r="H60" i="18"/>
  <c r="H63" i="18" s="1"/>
  <c r="I60" i="18"/>
  <c r="J60" i="18"/>
  <c r="J63" i="18" s="1"/>
  <c r="K60" i="18"/>
  <c r="K63" i="18" s="1"/>
  <c r="L60" i="18"/>
  <c r="L63" i="18" s="1"/>
  <c r="M60" i="18"/>
  <c r="M63" i="18" s="1"/>
  <c r="N60" i="18"/>
  <c r="N63" i="18" s="1"/>
  <c r="O60" i="18"/>
  <c r="O63" i="18" s="1"/>
  <c r="P60" i="18"/>
  <c r="P63" i="18" s="1"/>
  <c r="F63" i="18"/>
  <c r="I63" i="18"/>
  <c r="K80" i="18"/>
  <c r="C13" i="17"/>
  <c r="C19" i="17" s="1"/>
  <c r="C29" i="17" s="1"/>
  <c r="D13" i="17"/>
  <c r="E13" i="17"/>
  <c r="F13" i="17"/>
  <c r="G13" i="17"/>
  <c r="H13" i="17"/>
  <c r="I13" i="17"/>
  <c r="J13" i="17"/>
  <c r="K13" i="17"/>
  <c r="L13" i="17"/>
  <c r="M13" i="17"/>
  <c r="N13" i="17"/>
  <c r="O13" i="17"/>
  <c r="P13" i="17"/>
  <c r="C18" i="17"/>
  <c r="D18" i="17"/>
  <c r="E18" i="17"/>
  <c r="F18" i="17"/>
  <c r="F19" i="17" s="1"/>
  <c r="G18" i="17"/>
  <c r="H18" i="17"/>
  <c r="I18" i="17"/>
  <c r="I19" i="17" s="1"/>
  <c r="J18" i="17"/>
  <c r="K18" i="17"/>
  <c r="L18" i="17"/>
  <c r="M18" i="17"/>
  <c r="N18" i="17"/>
  <c r="O18" i="17"/>
  <c r="P18" i="17"/>
  <c r="P19" i="17" s="1"/>
  <c r="C26" i="17"/>
  <c r="D26" i="17"/>
  <c r="E26" i="17"/>
  <c r="F26" i="17"/>
  <c r="G26" i="17"/>
  <c r="H26" i="17"/>
  <c r="I26" i="17"/>
  <c r="J26" i="17"/>
  <c r="K26" i="17"/>
  <c r="L26" i="17"/>
  <c r="M26" i="17"/>
  <c r="N26" i="17"/>
  <c r="O26" i="17"/>
  <c r="P26" i="17"/>
  <c r="N36" i="17"/>
  <c r="N37" i="17"/>
  <c r="N38" i="17"/>
  <c r="K39" i="17"/>
  <c r="N39" i="17"/>
  <c r="N40" i="17"/>
  <c r="C69" i="17"/>
  <c r="D69" i="17"/>
  <c r="E69" i="17"/>
  <c r="F69" i="17"/>
  <c r="G69" i="17"/>
  <c r="H69" i="17"/>
  <c r="I69" i="17"/>
  <c r="J69" i="17"/>
  <c r="K69" i="17"/>
  <c r="L69" i="17"/>
  <c r="M69" i="17"/>
  <c r="N69" i="17"/>
  <c r="O69" i="17"/>
  <c r="P69" i="17"/>
  <c r="K77" i="17"/>
  <c r="C53" i="17"/>
  <c r="C54" i="17" s="1"/>
  <c r="D53" i="17"/>
  <c r="D54" i="17" s="1"/>
  <c r="E53" i="17"/>
  <c r="E54" i="17" s="1"/>
  <c r="F53" i="17"/>
  <c r="F54" i="17" s="1"/>
  <c r="G53" i="17"/>
  <c r="G54" i="17" s="1"/>
  <c r="H53" i="17"/>
  <c r="H54" i="17" s="1"/>
  <c r="I53" i="17"/>
  <c r="I54" i="17" s="1"/>
  <c r="J53" i="17"/>
  <c r="J54" i="17" s="1"/>
  <c r="K53" i="17"/>
  <c r="K54" i="17" s="1"/>
  <c r="L53" i="17"/>
  <c r="L54" i="17" s="1"/>
  <c r="M53" i="17"/>
  <c r="M54" i="17" s="1"/>
  <c r="N53" i="17"/>
  <c r="N54" i="17" s="1"/>
  <c r="O53" i="17"/>
  <c r="O54" i="17" s="1"/>
  <c r="P53" i="17"/>
  <c r="P54" i="17" s="1"/>
  <c r="C60" i="17"/>
  <c r="C63" i="17" s="1"/>
  <c r="D60" i="17"/>
  <c r="D63" i="17" s="1"/>
  <c r="E60" i="17"/>
  <c r="F60" i="17"/>
  <c r="G60" i="17"/>
  <c r="G63" i="17" s="1"/>
  <c r="H60" i="17"/>
  <c r="H63" i="17" s="1"/>
  <c r="I60" i="17"/>
  <c r="I63" i="17" s="1"/>
  <c r="J60" i="17"/>
  <c r="K60" i="17"/>
  <c r="K63" i="17" s="1"/>
  <c r="L60" i="17"/>
  <c r="L63" i="17" s="1"/>
  <c r="M60" i="17"/>
  <c r="N60" i="17"/>
  <c r="N63" i="17" s="1"/>
  <c r="O60" i="17"/>
  <c r="O63" i="17" s="1"/>
  <c r="P60" i="17"/>
  <c r="P63" i="17" s="1"/>
  <c r="E63" i="17"/>
  <c r="F63" i="17"/>
  <c r="J63" i="17"/>
  <c r="M63" i="17"/>
  <c r="K80" i="17"/>
  <c r="C13" i="16"/>
  <c r="D13" i="16"/>
  <c r="E13" i="16"/>
  <c r="F13" i="16"/>
  <c r="G13" i="16"/>
  <c r="H13" i="16"/>
  <c r="I13" i="16"/>
  <c r="I19" i="16" s="1"/>
  <c r="I29" i="16" s="1"/>
  <c r="J13" i="16"/>
  <c r="K13" i="16"/>
  <c r="L13" i="16"/>
  <c r="M13" i="16"/>
  <c r="N13" i="16"/>
  <c r="O13" i="16"/>
  <c r="P13" i="16"/>
  <c r="C18" i="16"/>
  <c r="C19" i="16" s="1"/>
  <c r="D18" i="16"/>
  <c r="E18" i="16"/>
  <c r="F18" i="16"/>
  <c r="G18" i="16"/>
  <c r="G19" i="16" s="1"/>
  <c r="H18" i="16"/>
  <c r="I18" i="16"/>
  <c r="J18" i="16"/>
  <c r="K18" i="16"/>
  <c r="L18" i="16"/>
  <c r="M18" i="16"/>
  <c r="N18" i="16"/>
  <c r="O18" i="16"/>
  <c r="O19" i="16" s="1"/>
  <c r="P18" i="16"/>
  <c r="C26" i="16"/>
  <c r="D26" i="16"/>
  <c r="E26" i="16"/>
  <c r="F26" i="16"/>
  <c r="G26" i="16"/>
  <c r="H26" i="16"/>
  <c r="I26" i="16"/>
  <c r="J26" i="16"/>
  <c r="K26" i="16"/>
  <c r="L26" i="16"/>
  <c r="M26" i="16"/>
  <c r="N26" i="16"/>
  <c r="O26" i="16"/>
  <c r="P26" i="16"/>
  <c r="N36" i="16"/>
  <c r="N37" i="16"/>
  <c r="N38" i="16"/>
  <c r="K39" i="16"/>
  <c r="N39" i="16"/>
  <c r="N40" i="16"/>
  <c r="C69" i="16"/>
  <c r="D69" i="16"/>
  <c r="E69" i="16"/>
  <c r="F69" i="16"/>
  <c r="G69" i="16"/>
  <c r="H69" i="16"/>
  <c r="I69" i="16"/>
  <c r="J69" i="16"/>
  <c r="K69" i="16"/>
  <c r="L69" i="16"/>
  <c r="M69" i="16"/>
  <c r="N69" i="16"/>
  <c r="O69" i="16"/>
  <c r="P69" i="16"/>
  <c r="K77" i="16"/>
  <c r="C53" i="16"/>
  <c r="C54" i="16" s="1"/>
  <c r="D53" i="16"/>
  <c r="D54" i="16" s="1"/>
  <c r="E53" i="16"/>
  <c r="E54" i="16" s="1"/>
  <c r="F53" i="16"/>
  <c r="F54" i="16" s="1"/>
  <c r="G53" i="16"/>
  <c r="G54" i="16" s="1"/>
  <c r="H53" i="16"/>
  <c r="H54" i="16" s="1"/>
  <c r="I53" i="16"/>
  <c r="I54" i="16" s="1"/>
  <c r="J53" i="16"/>
  <c r="J54" i="16" s="1"/>
  <c r="K53" i="16"/>
  <c r="K54" i="16" s="1"/>
  <c r="L53" i="16"/>
  <c r="L54" i="16" s="1"/>
  <c r="M53" i="16"/>
  <c r="M54" i="16" s="1"/>
  <c r="N53" i="16"/>
  <c r="N54" i="16" s="1"/>
  <c r="O53" i="16"/>
  <c r="O54" i="16" s="1"/>
  <c r="P53" i="16"/>
  <c r="P54" i="16" s="1"/>
  <c r="C60" i="16"/>
  <c r="C63" i="16" s="1"/>
  <c r="D60" i="16"/>
  <c r="D63" i="16" s="1"/>
  <c r="E60" i="16"/>
  <c r="E63" i="16" s="1"/>
  <c r="F60" i="16"/>
  <c r="F63" i="16" s="1"/>
  <c r="G60" i="16"/>
  <c r="H60" i="16"/>
  <c r="I60" i="16"/>
  <c r="I63" i="16" s="1"/>
  <c r="J60" i="16"/>
  <c r="J63" i="16" s="1"/>
  <c r="K60" i="16"/>
  <c r="L60" i="16"/>
  <c r="L63" i="16" s="1"/>
  <c r="M60" i="16"/>
  <c r="M63" i="16" s="1"/>
  <c r="N60" i="16"/>
  <c r="N63" i="16" s="1"/>
  <c r="O60" i="16"/>
  <c r="P60" i="16"/>
  <c r="P63" i="16" s="1"/>
  <c r="G63" i="16"/>
  <c r="H63" i="16"/>
  <c r="K63" i="16"/>
  <c r="O63" i="16"/>
  <c r="K80" i="16"/>
  <c r="C13" i="15"/>
  <c r="D13" i="15"/>
  <c r="E13" i="15"/>
  <c r="F13" i="15"/>
  <c r="G13" i="15"/>
  <c r="H13" i="15"/>
  <c r="I13" i="15"/>
  <c r="J13" i="15"/>
  <c r="K13" i="15"/>
  <c r="L13" i="15"/>
  <c r="M13" i="15"/>
  <c r="N13" i="15"/>
  <c r="O13" i="15"/>
  <c r="P13" i="15"/>
  <c r="C18" i="15"/>
  <c r="D18" i="15"/>
  <c r="E18" i="15"/>
  <c r="F18" i="15"/>
  <c r="G18" i="15"/>
  <c r="H18" i="15"/>
  <c r="I18" i="15"/>
  <c r="J18" i="15"/>
  <c r="K18" i="15"/>
  <c r="L18" i="15"/>
  <c r="M18" i="15"/>
  <c r="N18" i="15"/>
  <c r="O18" i="15"/>
  <c r="P18" i="15"/>
  <c r="C26" i="15"/>
  <c r="D26" i="15"/>
  <c r="E26" i="15"/>
  <c r="F26" i="15"/>
  <c r="G26" i="15"/>
  <c r="H26" i="15"/>
  <c r="I26" i="15"/>
  <c r="J26" i="15"/>
  <c r="K26" i="15"/>
  <c r="L26" i="15"/>
  <c r="M26" i="15"/>
  <c r="N26" i="15"/>
  <c r="O26" i="15"/>
  <c r="P26" i="15"/>
  <c r="N36" i="15"/>
  <c r="N37" i="15"/>
  <c r="N38" i="15"/>
  <c r="K39" i="15"/>
  <c r="N39" i="15"/>
  <c r="N40" i="15"/>
  <c r="C69" i="15"/>
  <c r="D69" i="15"/>
  <c r="E69" i="15"/>
  <c r="F69" i="15"/>
  <c r="G69" i="15"/>
  <c r="H69" i="15"/>
  <c r="I69" i="15"/>
  <c r="J69" i="15"/>
  <c r="K69" i="15"/>
  <c r="L69" i="15"/>
  <c r="M69" i="15"/>
  <c r="N69" i="15"/>
  <c r="O69" i="15"/>
  <c r="P69" i="15"/>
  <c r="K77" i="15"/>
  <c r="C53" i="15"/>
  <c r="C54" i="15" s="1"/>
  <c r="D53" i="15"/>
  <c r="D54" i="15" s="1"/>
  <c r="E53" i="15"/>
  <c r="E54" i="15" s="1"/>
  <c r="F53" i="15"/>
  <c r="F54" i="15" s="1"/>
  <c r="G53" i="15"/>
  <c r="G54" i="15" s="1"/>
  <c r="H53" i="15"/>
  <c r="H54" i="15" s="1"/>
  <c r="I53" i="15"/>
  <c r="I54" i="15" s="1"/>
  <c r="J53" i="15"/>
  <c r="J54" i="15" s="1"/>
  <c r="K53" i="15"/>
  <c r="K54" i="15" s="1"/>
  <c r="L53" i="15"/>
  <c r="L54" i="15" s="1"/>
  <c r="M53" i="15"/>
  <c r="M54" i="15" s="1"/>
  <c r="N53" i="15"/>
  <c r="N54" i="15" s="1"/>
  <c r="O53" i="15"/>
  <c r="O54" i="15" s="1"/>
  <c r="P53" i="15"/>
  <c r="P54" i="15" s="1"/>
  <c r="C60" i="15"/>
  <c r="C63" i="15" s="1"/>
  <c r="D60" i="15"/>
  <c r="D63" i="15" s="1"/>
  <c r="E60" i="15"/>
  <c r="F60" i="15"/>
  <c r="G60" i="15"/>
  <c r="G63" i="15" s="1"/>
  <c r="H60" i="15"/>
  <c r="H63" i="15" s="1"/>
  <c r="I60" i="15"/>
  <c r="J60" i="15"/>
  <c r="J63" i="15" s="1"/>
  <c r="K60" i="15"/>
  <c r="K63" i="15" s="1"/>
  <c r="L60" i="15"/>
  <c r="L63" i="15" s="1"/>
  <c r="M60" i="15"/>
  <c r="M63" i="15" s="1"/>
  <c r="N60" i="15"/>
  <c r="O60" i="15"/>
  <c r="O63" i="15" s="1"/>
  <c r="P60" i="15"/>
  <c r="P63" i="15" s="1"/>
  <c r="E63" i="15"/>
  <c r="F63" i="15"/>
  <c r="I63" i="15"/>
  <c r="N63" i="15"/>
  <c r="K80" i="15"/>
  <c r="C13" i="14"/>
  <c r="D13" i="14"/>
  <c r="E13" i="14"/>
  <c r="F13" i="14"/>
  <c r="G13" i="14"/>
  <c r="H13" i="14"/>
  <c r="I13" i="14"/>
  <c r="J13" i="14"/>
  <c r="K13" i="14"/>
  <c r="L13" i="14"/>
  <c r="M13" i="14"/>
  <c r="N13" i="14"/>
  <c r="O13" i="14"/>
  <c r="P13" i="14"/>
  <c r="C18" i="14"/>
  <c r="D18" i="14"/>
  <c r="E18" i="14"/>
  <c r="F18" i="14"/>
  <c r="F19" i="14" s="1"/>
  <c r="G18" i="14"/>
  <c r="H18" i="14"/>
  <c r="I18" i="14"/>
  <c r="J18" i="14"/>
  <c r="K18" i="14"/>
  <c r="L18" i="14"/>
  <c r="M18" i="14"/>
  <c r="N18" i="14"/>
  <c r="N19" i="14" s="1"/>
  <c r="O18" i="14"/>
  <c r="P18" i="14"/>
  <c r="K19" i="14"/>
  <c r="C26" i="14"/>
  <c r="D26" i="14"/>
  <c r="E26" i="14"/>
  <c r="F26" i="14"/>
  <c r="G26" i="14"/>
  <c r="H26" i="14"/>
  <c r="I26" i="14"/>
  <c r="J26" i="14"/>
  <c r="K26" i="14"/>
  <c r="L26" i="14"/>
  <c r="M26" i="14"/>
  <c r="N26" i="14"/>
  <c r="O26" i="14"/>
  <c r="P26" i="14"/>
  <c r="N36" i="14"/>
  <c r="N37" i="14"/>
  <c r="N38" i="14"/>
  <c r="K39" i="14"/>
  <c r="N39" i="14"/>
  <c r="N40" i="14"/>
  <c r="C69" i="14"/>
  <c r="D69" i="14"/>
  <c r="E69" i="14"/>
  <c r="F69" i="14"/>
  <c r="G69" i="14"/>
  <c r="H69" i="14"/>
  <c r="I69" i="14"/>
  <c r="J69" i="14"/>
  <c r="K69" i="14"/>
  <c r="L69" i="14"/>
  <c r="M69" i="14"/>
  <c r="N69" i="14"/>
  <c r="O69" i="14"/>
  <c r="P69" i="14"/>
  <c r="K77" i="14"/>
  <c r="C53" i="14"/>
  <c r="C54" i="14" s="1"/>
  <c r="D53" i="14"/>
  <c r="D54" i="14" s="1"/>
  <c r="E53" i="14"/>
  <c r="E54" i="14" s="1"/>
  <c r="F53" i="14"/>
  <c r="F54" i="14" s="1"/>
  <c r="G53" i="14"/>
  <c r="G54" i="14" s="1"/>
  <c r="H53" i="14"/>
  <c r="H54" i="14" s="1"/>
  <c r="I53" i="14"/>
  <c r="I54" i="14" s="1"/>
  <c r="J53" i="14"/>
  <c r="J54" i="14" s="1"/>
  <c r="K53" i="14"/>
  <c r="K54" i="14" s="1"/>
  <c r="L53" i="14"/>
  <c r="L54" i="14" s="1"/>
  <c r="M53" i="14"/>
  <c r="M54" i="14" s="1"/>
  <c r="N53" i="14"/>
  <c r="N54" i="14" s="1"/>
  <c r="O53" i="14"/>
  <c r="O54" i="14" s="1"/>
  <c r="P53" i="14"/>
  <c r="P54" i="14" s="1"/>
  <c r="C60" i="14"/>
  <c r="D60" i="14"/>
  <c r="D63" i="14" s="1"/>
  <c r="E60" i="14"/>
  <c r="E63" i="14" s="1"/>
  <c r="F60" i="14"/>
  <c r="F63" i="14" s="1"/>
  <c r="G60" i="14"/>
  <c r="G63" i="14" s="1"/>
  <c r="H60" i="14"/>
  <c r="I60" i="14"/>
  <c r="I63" i="14" s="1"/>
  <c r="J60" i="14"/>
  <c r="J63" i="14" s="1"/>
  <c r="K60" i="14"/>
  <c r="L60" i="14"/>
  <c r="L63" i="14" s="1"/>
  <c r="M60" i="14"/>
  <c r="M63" i="14" s="1"/>
  <c r="N60" i="14"/>
  <c r="N63" i="14" s="1"/>
  <c r="O60" i="14"/>
  <c r="O63" i="14" s="1"/>
  <c r="P60" i="14"/>
  <c r="P63" i="14" s="1"/>
  <c r="C63" i="14"/>
  <c r="H63" i="14"/>
  <c r="K63" i="14"/>
  <c r="K80" i="14"/>
  <c r="E19" i="14"/>
  <c r="E29" i="14" s="1"/>
  <c r="E27" i="14" s="1"/>
  <c r="M19" i="14"/>
  <c r="M29" i="14" s="1"/>
  <c r="M27" i="14" s="1"/>
  <c r="M31" i="14" s="1"/>
  <c r="I19" i="24"/>
  <c r="F19" i="22"/>
  <c r="L19" i="20"/>
  <c r="F19" i="19"/>
  <c r="F29" i="19" s="1"/>
  <c r="O19" i="21"/>
  <c r="O29" i="21" s="1"/>
  <c r="L19" i="19"/>
  <c r="M19" i="18"/>
  <c r="C29" i="24"/>
  <c r="C27" i="24" s="1"/>
  <c r="K76" i="24"/>
  <c r="D3" i="16"/>
  <c r="D48" i="16" s="1"/>
  <c r="P53" i="25" l="1"/>
  <c r="P54" i="25" s="1"/>
  <c r="N29" i="14"/>
  <c r="P19" i="14"/>
  <c r="O19" i="14"/>
  <c r="N53" i="25"/>
  <c r="N54" i="25" s="1"/>
  <c r="E53" i="25"/>
  <c r="E54" i="25" s="1"/>
  <c r="H53" i="25"/>
  <c r="H54" i="25" s="1"/>
  <c r="G53" i="25"/>
  <c r="G54" i="25" s="1"/>
  <c r="C31" i="44"/>
  <c r="O53" i="25"/>
  <c r="O54" i="25" s="1"/>
  <c r="K39" i="25"/>
  <c r="L53" i="25"/>
  <c r="L54" i="25" s="1"/>
  <c r="J53" i="25"/>
  <c r="J54" i="25" s="1"/>
  <c r="J8" i="27"/>
  <c r="J53" i="26"/>
  <c r="J54" i="26" s="1"/>
  <c r="N8" i="27"/>
  <c r="N53" i="26"/>
  <c r="N54" i="26" s="1"/>
  <c r="G8" i="27"/>
  <c r="G53" i="26"/>
  <c r="G54" i="26" s="1"/>
  <c r="H8" i="27"/>
  <c r="H53" i="26"/>
  <c r="H54" i="26" s="1"/>
  <c r="E8" i="27"/>
  <c r="E53" i="26"/>
  <c r="E54" i="26" s="1"/>
  <c r="M8" i="27"/>
  <c r="M53" i="26"/>
  <c r="M54" i="26" s="1"/>
  <c r="F8" i="27"/>
  <c r="F53" i="26"/>
  <c r="F54" i="26" s="1"/>
  <c r="P8" i="27"/>
  <c r="P53" i="26"/>
  <c r="P54" i="26" s="1"/>
  <c r="L8" i="27"/>
  <c r="L53" i="26"/>
  <c r="L54" i="26" s="1"/>
  <c r="O8" i="27"/>
  <c r="O53" i="26"/>
  <c r="O54" i="26" s="1"/>
  <c r="K8" i="26"/>
  <c r="M29" i="18"/>
  <c r="I29" i="24"/>
  <c r="I27" i="24" s="1"/>
  <c r="I31" i="24" s="1"/>
  <c r="N29" i="18"/>
  <c r="L19" i="18"/>
  <c r="L29" i="18" s="1"/>
  <c r="L27" i="18" s="1"/>
  <c r="L31" i="18" s="1"/>
  <c r="I29" i="23"/>
  <c r="I27" i="23" s="1"/>
  <c r="I31" i="23" s="1"/>
  <c r="O19" i="23"/>
  <c r="O29" i="23" s="1"/>
  <c r="G19" i="23"/>
  <c r="G29" i="23" s="1"/>
  <c r="G27" i="23" s="1"/>
  <c r="G31" i="23" s="1"/>
  <c r="I53" i="25"/>
  <c r="I54" i="25" s="1"/>
  <c r="K38" i="25"/>
  <c r="K38" i="27"/>
  <c r="L19" i="28"/>
  <c r="I19" i="29"/>
  <c r="I29" i="29" s="1"/>
  <c r="O19" i="29"/>
  <c r="O29" i="29" s="1"/>
  <c r="I19" i="37"/>
  <c r="L29" i="19"/>
  <c r="L27" i="19" s="1"/>
  <c r="L31" i="19" s="1"/>
  <c r="F29" i="17"/>
  <c r="F27" i="17" s="1"/>
  <c r="F31" i="17" s="1"/>
  <c r="L19" i="17"/>
  <c r="L29" i="17" s="1"/>
  <c r="L27" i="17" s="1"/>
  <c r="D29" i="21"/>
  <c r="D27" i="21" s="1"/>
  <c r="D31" i="21" s="1"/>
  <c r="P29" i="24"/>
  <c r="P27" i="24" s="1"/>
  <c r="P31" i="24" s="1"/>
  <c r="H29" i="24"/>
  <c r="H27" i="24" s="1"/>
  <c r="H31" i="24" s="1"/>
  <c r="F19" i="24"/>
  <c r="L19" i="34"/>
  <c r="C19" i="36"/>
  <c r="N19" i="37"/>
  <c r="N29" i="37" s="1"/>
  <c r="K76" i="23"/>
  <c r="J19" i="18"/>
  <c r="J29" i="18" s="1"/>
  <c r="J27" i="18" s="1"/>
  <c r="J31" i="18" s="1"/>
  <c r="P19" i="22"/>
  <c r="M53" i="25"/>
  <c r="M54" i="25" s="1"/>
  <c r="K76" i="25"/>
  <c r="N19" i="25"/>
  <c r="M19" i="29"/>
  <c r="I19" i="31"/>
  <c r="I29" i="31" s="1"/>
  <c r="N19" i="33"/>
  <c r="F19" i="33"/>
  <c r="L19" i="33"/>
  <c r="D19" i="33"/>
  <c r="M19" i="37"/>
  <c r="E19" i="37"/>
  <c r="I8" i="26"/>
  <c r="M19" i="15"/>
  <c r="M29" i="15" s="1"/>
  <c r="M27" i="15" s="1"/>
  <c r="M31" i="15" s="1"/>
  <c r="E19" i="15"/>
  <c r="G19" i="19"/>
  <c r="G29" i="19" s="1"/>
  <c r="G27" i="19" s="1"/>
  <c r="E19" i="19"/>
  <c r="L19" i="24"/>
  <c r="L29" i="24" s="1"/>
  <c r="K76" i="28"/>
  <c r="O19" i="28"/>
  <c r="G19" i="28"/>
  <c r="G29" i="28" s="1"/>
  <c r="K76" i="27"/>
  <c r="C29" i="31"/>
  <c r="E19" i="18"/>
  <c r="E29" i="18" s="1"/>
  <c r="O29" i="28"/>
  <c r="K76" i="29"/>
  <c r="J19" i="38"/>
  <c r="O19" i="38"/>
  <c r="O29" i="38" s="1"/>
  <c r="G19" i="38"/>
  <c r="G29" i="38" s="1"/>
  <c r="N19" i="38"/>
  <c r="L19" i="37"/>
  <c r="L29" i="37" s="1"/>
  <c r="P19" i="37"/>
  <c r="K38" i="36"/>
  <c r="H19" i="36"/>
  <c r="D19" i="34"/>
  <c r="D29" i="34" s="1"/>
  <c r="D27" i="34" s="1"/>
  <c r="D31" i="34" s="1"/>
  <c r="C29" i="34"/>
  <c r="C27" i="34" s="1"/>
  <c r="C31" i="34" s="1"/>
  <c r="I19" i="34"/>
  <c r="O19" i="34"/>
  <c r="G19" i="34"/>
  <c r="N29" i="33"/>
  <c r="J19" i="33"/>
  <c r="J29" i="33" s="1"/>
  <c r="P19" i="33"/>
  <c r="H19" i="33"/>
  <c r="C27" i="31"/>
  <c r="E29" i="31"/>
  <c r="N19" i="31"/>
  <c r="F19" i="31"/>
  <c r="M19" i="31"/>
  <c r="E19" i="31"/>
  <c r="J19" i="31"/>
  <c r="O19" i="30"/>
  <c r="G19" i="30"/>
  <c r="K19" i="30"/>
  <c r="C19" i="30"/>
  <c r="C29" i="30" s="1"/>
  <c r="K38" i="30"/>
  <c r="K19" i="29"/>
  <c r="K38" i="28"/>
  <c r="J19" i="28"/>
  <c r="J29" i="28" s="1"/>
  <c r="K19" i="28"/>
  <c r="K29" i="28" s="1"/>
  <c r="N19" i="28"/>
  <c r="I19" i="26"/>
  <c r="I29" i="26" s="1"/>
  <c r="N19" i="26"/>
  <c r="O19" i="25"/>
  <c r="N29" i="25"/>
  <c r="C19" i="25"/>
  <c r="K38" i="24"/>
  <c r="N19" i="23"/>
  <c r="N29" i="23" s="1"/>
  <c r="N27" i="23" s="1"/>
  <c r="N31" i="23" s="1"/>
  <c r="F19" i="23"/>
  <c r="D19" i="23"/>
  <c r="D29" i="23" s="1"/>
  <c r="D27" i="23" s="1"/>
  <c r="D31" i="23" s="1"/>
  <c r="P19" i="23"/>
  <c r="F29" i="22"/>
  <c r="G19" i="22"/>
  <c r="E19" i="21"/>
  <c r="O29" i="18"/>
  <c r="O27" i="18" s="1"/>
  <c r="O31" i="18" s="1"/>
  <c r="H19" i="18"/>
  <c r="H29" i="18" s="1"/>
  <c r="H27" i="18" s="1"/>
  <c r="H31" i="18" s="1"/>
  <c r="M19" i="17"/>
  <c r="E19" i="17"/>
  <c r="H19" i="17"/>
  <c r="H29" i="17" s="1"/>
  <c r="H27" i="17" s="1"/>
  <c r="H31" i="17" s="1"/>
  <c r="I29" i="17"/>
  <c r="I27" i="17" s="1"/>
  <c r="G19" i="17"/>
  <c r="G29" i="17" s="1"/>
  <c r="G27" i="17" s="1"/>
  <c r="G31" i="17" s="1"/>
  <c r="H19" i="16"/>
  <c r="G29" i="16"/>
  <c r="G27" i="16" s="1"/>
  <c r="G31" i="16" s="1"/>
  <c r="E19" i="16"/>
  <c r="E29" i="16" s="1"/>
  <c r="E27" i="16" s="1"/>
  <c r="L19" i="16"/>
  <c r="L29" i="16" s="1"/>
  <c r="H19" i="15"/>
  <c r="H29" i="15" s="1"/>
  <c r="H27" i="15" s="1"/>
  <c r="H31" i="15" s="1"/>
  <c r="L19" i="15"/>
  <c r="I19" i="15"/>
  <c r="P19" i="15"/>
  <c r="P29" i="15" s="1"/>
  <c r="P27" i="15" s="1"/>
  <c r="P31" i="15" s="1"/>
  <c r="E29" i="15"/>
  <c r="E27" i="15" s="1"/>
  <c r="E31" i="15" s="1"/>
  <c r="D19" i="15"/>
  <c r="D29" i="15" s="1"/>
  <c r="D27" i="15" s="1"/>
  <c r="D31" i="15" s="1"/>
  <c r="L19" i="14"/>
  <c r="L29" i="14" s="1"/>
  <c r="P29" i="14"/>
  <c r="H19" i="14"/>
  <c r="H29" i="14" s="1"/>
  <c r="H27" i="14" s="1"/>
  <c r="H31" i="14" s="1"/>
  <c r="H19" i="19"/>
  <c r="K19" i="22"/>
  <c r="E19" i="22"/>
  <c r="L19" i="22"/>
  <c r="L29" i="22" s="1"/>
  <c r="L27" i="22" s="1"/>
  <c r="L31" i="22" s="1"/>
  <c r="K19" i="21"/>
  <c r="K29" i="21" s="1"/>
  <c r="K27" i="21" s="1"/>
  <c r="K31" i="21" s="1"/>
  <c r="F19" i="20"/>
  <c r="F29" i="20" s="1"/>
  <c r="P19" i="19"/>
  <c r="K38" i="14"/>
  <c r="M19" i="22"/>
  <c r="M29" i="22" s="1"/>
  <c r="P29" i="22"/>
  <c r="P27" i="22" s="1"/>
  <c r="P31" i="22" s="1"/>
  <c r="N19" i="21"/>
  <c r="N29" i="21" s="1"/>
  <c r="N27" i="21" s="1"/>
  <c r="N31" i="21" s="1"/>
  <c r="M19" i="21"/>
  <c r="M29" i="21" s="1"/>
  <c r="M27" i="21" s="1"/>
  <c r="M31" i="21" s="1"/>
  <c r="H29" i="21"/>
  <c r="H27" i="21" s="1"/>
  <c r="H31" i="21" s="1"/>
  <c r="E19" i="20"/>
  <c r="I19" i="20"/>
  <c r="I29" i="20" s="1"/>
  <c r="I27" i="20" s="1"/>
  <c r="I31" i="20" s="1"/>
  <c r="O19" i="19"/>
  <c r="O29" i="19" s="1"/>
  <c r="O27" i="19" s="1"/>
  <c r="O31" i="19" s="1"/>
  <c r="N19" i="19"/>
  <c r="N29" i="19" s="1"/>
  <c r="M19" i="19"/>
  <c r="M29" i="19" s="1"/>
  <c r="F7" i="15"/>
  <c r="E29" i="20"/>
  <c r="E27" i="20" s="1"/>
  <c r="E31" i="20" s="1"/>
  <c r="L29" i="15"/>
  <c r="L27" i="15" s="1"/>
  <c r="L31" i="15" s="1"/>
  <c r="N29" i="38"/>
  <c r="J29" i="38"/>
  <c r="P29" i="37"/>
  <c r="M19" i="36"/>
  <c r="I19" i="36"/>
  <c r="E19" i="36"/>
  <c r="E29" i="36" s="1"/>
  <c r="K19" i="36"/>
  <c r="K29" i="36" s="1"/>
  <c r="G19" i="36"/>
  <c r="G29" i="36" s="1"/>
  <c r="P19" i="35"/>
  <c r="O29" i="35"/>
  <c r="L19" i="35"/>
  <c r="L29" i="35" s="1"/>
  <c r="J19" i="35"/>
  <c r="F19" i="35"/>
  <c r="F29" i="35" s="1"/>
  <c r="P29" i="33"/>
  <c r="L29" i="33"/>
  <c r="H29" i="33"/>
  <c r="D29" i="33"/>
  <c r="D27" i="33" s="1"/>
  <c r="D31" i="33" s="1"/>
  <c r="C19" i="33"/>
  <c r="C29" i="33" s="1"/>
  <c r="C27" i="33" s="1"/>
  <c r="C31" i="33" s="1"/>
  <c r="J19" i="32"/>
  <c r="F19" i="32"/>
  <c r="F29" i="32" s="1"/>
  <c r="K19" i="31"/>
  <c r="K29" i="31" s="1"/>
  <c r="G19" i="31"/>
  <c r="D29" i="31"/>
  <c r="D27" i="31" s="1"/>
  <c r="M29" i="31"/>
  <c r="P19" i="30"/>
  <c r="P29" i="30" s="1"/>
  <c r="L19" i="30"/>
  <c r="H19" i="30"/>
  <c r="D19" i="30"/>
  <c r="G19" i="29"/>
  <c r="C19" i="27"/>
  <c r="C29" i="27" s="1"/>
  <c r="C27" i="27" s="1"/>
  <c r="C31" i="27" s="1"/>
  <c r="P19" i="27"/>
  <c r="P29" i="27" s="1"/>
  <c r="L19" i="27"/>
  <c r="L29" i="27" s="1"/>
  <c r="H19" i="27"/>
  <c r="H29" i="27" s="1"/>
  <c r="L19" i="26"/>
  <c r="L29" i="26" s="1"/>
  <c r="L27" i="26" s="1"/>
  <c r="L31" i="26" s="1"/>
  <c r="H19" i="26"/>
  <c r="D19" i="26"/>
  <c r="J19" i="25"/>
  <c r="J29" i="25" s="1"/>
  <c r="O29" i="25"/>
  <c r="N19" i="24"/>
  <c r="N29" i="24" s="1"/>
  <c r="N27" i="24" s="1"/>
  <c r="N31" i="24" s="1"/>
  <c r="M19" i="24"/>
  <c r="M29" i="24" s="1"/>
  <c r="M27" i="24" s="1"/>
  <c r="M31" i="24" s="1"/>
  <c r="E19" i="24"/>
  <c r="E29" i="24" s="1"/>
  <c r="E27" i="24" s="1"/>
  <c r="E31" i="24" s="1"/>
  <c r="P29" i="23"/>
  <c r="P27" i="23" s="1"/>
  <c r="P31" i="23" s="1"/>
  <c r="H29" i="22"/>
  <c r="H27" i="22" s="1"/>
  <c r="H31" i="22" s="1"/>
  <c r="O19" i="22"/>
  <c r="O29" i="22" s="1"/>
  <c r="O27" i="22" s="1"/>
  <c r="O31" i="22" s="1"/>
  <c r="N19" i="22"/>
  <c r="N29" i="22" s="1"/>
  <c r="N27" i="22" s="1"/>
  <c r="N31" i="22" s="1"/>
  <c r="J19" i="22"/>
  <c r="J29" i="22" s="1"/>
  <c r="J27" i="22" s="1"/>
  <c r="J31" i="22" s="1"/>
  <c r="P29" i="21"/>
  <c r="P27" i="21" s="1"/>
  <c r="P31" i="21" s="1"/>
  <c r="L29" i="21"/>
  <c r="L27" i="21" s="1"/>
  <c r="L31" i="21" s="1"/>
  <c r="I19" i="21"/>
  <c r="I29" i="21" s="1"/>
  <c r="I27" i="21" s="1"/>
  <c r="G19" i="21"/>
  <c r="G29" i="21" s="1"/>
  <c r="C19" i="21"/>
  <c r="C29" i="21" s="1"/>
  <c r="C27" i="21" s="1"/>
  <c r="C31" i="21" s="1"/>
  <c r="K38" i="21"/>
  <c r="E29" i="21"/>
  <c r="E27" i="21" s="1"/>
  <c r="E31" i="21" s="1"/>
  <c r="H29" i="20"/>
  <c r="M19" i="20"/>
  <c r="M29" i="20" s="1"/>
  <c r="M27" i="20" s="1"/>
  <c r="M31" i="20" s="1"/>
  <c r="O19" i="20"/>
  <c r="O29" i="20" s="1"/>
  <c r="O27" i="20" s="1"/>
  <c r="O31" i="20" s="1"/>
  <c r="G19" i="20"/>
  <c r="G29" i="20" s="1"/>
  <c r="G27" i="20" s="1"/>
  <c r="G31" i="20" s="1"/>
  <c r="D19" i="20"/>
  <c r="N19" i="20"/>
  <c r="N29" i="20" s="1"/>
  <c r="N27" i="20" s="1"/>
  <c r="N31" i="20" s="1"/>
  <c r="H29" i="19"/>
  <c r="G29" i="18"/>
  <c r="G27" i="18" s="1"/>
  <c r="G31" i="18" s="1"/>
  <c r="D19" i="18"/>
  <c r="D29" i="18" s="1"/>
  <c r="D27" i="18" s="1"/>
  <c r="D31" i="18" s="1"/>
  <c r="P29" i="17"/>
  <c r="P27" i="17" s="1"/>
  <c r="P31" i="17" s="1"/>
  <c r="M19" i="16"/>
  <c r="M29" i="16" s="1"/>
  <c r="M27" i="16" s="1"/>
  <c r="M31" i="16" s="1"/>
  <c r="K19" i="16"/>
  <c r="K29" i="16" s="1"/>
  <c r="C19" i="15"/>
  <c r="C29" i="15" s="1"/>
  <c r="C27" i="15" s="1"/>
  <c r="C31" i="15" s="1"/>
  <c r="O29" i="14"/>
  <c r="O27" i="14" s="1"/>
  <c r="O31" i="14" s="1"/>
  <c r="K29" i="14"/>
  <c r="K27" i="14" s="1"/>
  <c r="K31" i="14" s="1"/>
  <c r="G19" i="14"/>
  <c r="G29" i="14" s="1"/>
  <c r="G27" i="14" s="1"/>
  <c r="G31" i="14" s="1"/>
  <c r="I29" i="15"/>
  <c r="I27" i="15" s="1"/>
  <c r="I31" i="15" s="1"/>
  <c r="D48" i="14"/>
  <c r="D49" i="14"/>
  <c r="C27" i="17"/>
  <c r="C31" i="17" s="1"/>
  <c r="I19" i="14"/>
  <c r="I29" i="14" s="1"/>
  <c r="I27" i="14" s="1"/>
  <c r="I31" i="14" s="1"/>
  <c r="N19" i="16"/>
  <c r="N29" i="16" s="1"/>
  <c r="F19" i="16"/>
  <c r="F29" i="16" s="1"/>
  <c r="F27" i="16" s="1"/>
  <c r="F31" i="16" s="1"/>
  <c r="K38" i="19"/>
  <c r="C29" i="19"/>
  <c r="C27" i="19" s="1"/>
  <c r="C31" i="19" s="1"/>
  <c r="J29" i="23"/>
  <c r="J27" i="23" s="1"/>
  <c r="J31" i="23" s="1"/>
  <c r="K38" i="23"/>
  <c r="L29" i="28"/>
  <c r="F29" i="14"/>
  <c r="E29" i="17"/>
  <c r="E27" i="17" s="1"/>
  <c r="E31" i="17" s="1"/>
  <c r="P19" i="18"/>
  <c r="P29" i="18" s="1"/>
  <c r="P27" i="18" s="1"/>
  <c r="P31" i="18" s="1"/>
  <c r="F29" i="21"/>
  <c r="F27" i="21" s="1"/>
  <c r="F31" i="21" s="1"/>
  <c r="E29" i="22"/>
  <c r="E27" i="22" s="1"/>
  <c r="E31" i="22" s="1"/>
  <c r="F29" i="24"/>
  <c r="F27" i="24" s="1"/>
  <c r="F31" i="24" s="1"/>
  <c r="C27" i="38"/>
  <c r="C31" i="38" s="1"/>
  <c r="K76" i="18"/>
  <c r="J19" i="21"/>
  <c r="J29" i="21" s="1"/>
  <c r="J27" i="21" s="1"/>
  <c r="J31" i="21" s="1"/>
  <c r="I19" i="22"/>
  <c r="I29" i="22" s="1"/>
  <c r="I27" i="22" s="1"/>
  <c r="I31" i="22" s="1"/>
  <c r="M19" i="33"/>
  <c r="I19" i="33"/>
  <c r="I29" i="33" s="1"/>
  <c r="E19" i="33"/>
  <c r="K19" i="33"/>
  <c r="K29" i="33" s="1"/>
  <c r="G19" i="33"/>
  <c r="G29" i="33" s="1"/>
  <c r="N19" i="34"/>
  <c r="N29" i="34" s="1"/>
  <c r="J19" i="34"/>
  <c r="J29" i="34" s="1"/>
  <c r="F19" i="34"/>
  <c r="F29" i="34" s="1"/>
  <c r="P19" i="34"/>
  <c r="P29" i="34" s="1"/>
  <c r="H19" i="34"/>
  <c r="H29" i="34" s="1"/>
  <c r="F19" i="38"/>
  <c r="F29" i="38" s="1"/>
  <c r="O19" i="15"/>
  <c r="K19" i="15"/>
  <c r="K29" i="15" s="1"/>
  <c r="K27" i="15" s="1"/>
  <c r="K31" i="15" s="1"/>
  <c r="G19" i="15"/>
  <c r="G29" i="15" s="1"/>
  <c r="G27" i="15" s="1"/>
  <c r="G31" i="15" s="1"/>
  <c r="N19" i="15"/>
  <c r="N29" i="15" s="1"/>
  <c r="J19" i="15"/>
  <c r="J29" i="15" s="1"/>
  <c r="F19" i="15"/>
  <c r="F29" i="15" s="1"/>
  <c r="F27" i="15" s="1"/>
  <c r="F31" i="15" s="1"/>
  <c r="D19" i="17"/>
  <c r="D29" i="17" s="1"/>
  <c r="D27" i="17" s="1"/>
  <c r="D31" i="17" s="1"/>
  <c r="N19" i="17"/>
  <c r="J19" i="17"/>
  <c r="F19" i="18"/>
  <c r="F29" i="18" s="1"/>
  <c r="D29" i="20"/>
  <c r="D27" i="20" s="1"/>
  <c r="D31" i="20" s="1"/>
  <c r="F29" i="26"/>
  <c r="F27" i="26" s="1"/>
  <c r="F31" i="26" s="1"/>
  <c r="E19" i="26"/>
  <c r="O19" i="26"/>
  <c r="K19" i="26"/>
  <c r="K29" i="26" s="1"/>
  <c r="N29" i="28"/>
  <c r="P19" i="31"/>
  <c r="P29" i="31" s="1"/>
  <c r="L19" i="31"/>
  <c r="L29" i="31" s="1"/>
  <c r="H19" i="31"/>
  <c r="H29" i="31" s="1"/>
  <c r="K76" i="32"/>
  <c r="H19" i="37"/>
  <c r="H29" i="37" s="1"/>
  <c r="E19" i="29"/>
  <c r="E29" i="29" s="1"/>
  <c r="G29" i="31"/>
  <c r="O19" i="32"/>
  <c r="G19" i="32"/>
  <c r="G29" i="32" s="1"/>
  <c r="C19" i="32"/>
  <c r="C29" i="32" s="1"/>
  <c r="M19" i="32"/>
  <c r="M29" i="32" s="1"/>
  <c r="I19" i="32"/>
  <c r="I29" i="32" s="1"/>
  <c r="E19" i="32"/>
  <c r="E29" i="32" s="1"/>
  <c r="M29" i="36"/>
  <c r="I29" i="36"/>
  <c r="N19" i="36"/>
  <c r="N29" i="36" s="1"/>
  <c r="J19" i="36"/>
  <c r="J29" i="36" s="1"/>
  <c r="F19" i="36"/>
  <c r="F29" i="36" s="1"/>
  <c r="I29" i="37"/>
  <c r="D19" i="14"/>
  <c r="O19" i="17"/>
  <c r="O29" i="17" s="1"/>
  <c r="O27" i="17" s="1"/>
  <c r="O31" i="17" s="1"/>
  <c r="K19" i="17"/>
  <c r="K29" i="17" s="1"/>
  <c r="J19" i="19"/>
  <c r="D19" i="19"/>
  <c r="D29" i="19" s="1"/>
  <c r="D27" i="19" s="1"/>
  <c r="D31" i="19" s="1"/>
  <c r="P19" i="20"/>
  <c r="P29" i="20" s="1"/>
  <c r="P27" i="20" s="1"/>
  <c r="P31" i="20" s="1"/>
  <c r="K29" i="24"/>
  <c r="K27" i="24" s="1"/>
  <c r="L19" i="25"/>
  <c r="H19" i="25"/>
  <c r="N29" i="26"/>
  <c r="N27" i="26" s="1"/>
  <c r="N31" i="26" s="1"/>
  <c r="J29" i="26"/>
  <c r="J27" i="26" s="1"/>
  <c r="J31" i="26" s="1"/>
  <c r="D29" i="26"/>
  <c r="F29" i="33"/>
  <c r="K19" i="18"/>
  <c r="K29" i="18" s="1"/>
  <c r="K27" i="18" s="1"/>
  <c r="K31" i="18" s="1"/>
  <c r="C19" i="18"/>
  <c r="C29" i="18" s="1"/>
  <c r="J29" i="19"/>
  <c r="J27" i="19" s="1"/>
  <c r="J31" i="19" s="1"/>
  <c r="G29" i="22"/>
  <c r="G27" i="22" s="1"/>
  <c r="G31" i="22" s="1"/>
  <c r="C19" i="23"/>
  <c r="C29" i="23" s="1"/>
  <c r="C27" i="23" s="1"/>
  <c r="C31" i="23" s="1"/>
  <c r="D19" i="24"/>
  <c r="D29" i="24" s="1"/>
  <c r="D27" i="24" s="1"/>
  <c r="D31" i="24" s="1"/>
  <c r="M19" i="25"/>
  <c r="M19" i="27"/>
  <c r="M29" i="27" s="1"/>
  <c r="I19" i="27"/>
  <c r="I29" i="27" s="1"/>
  <c r="E19" i="27"/>
  <c r="E29" i="27" s="1"/>
  <c r="K19" i="27"/>
  <c r="K29" i="27" s="1"/>
  <c r="M29" i="28"/>
  <c r="F19" i="28"/>
  <c r="F29" i="28" s="1"/>
  <c r="D19" i="28"/>
  <c r="D29" i="28" s="1"/>
  <c r="D27" i="28" s="1"/>
  <c r="D31" i="28" s="1"/>
  <c r="K29" i="29"/>
  <c r="G29" i="29"/>
  <c r="C29" i="29"/>
  <c r="C27" i="29" s="1"/>
  <c r="C31" i="29" s="1"/>
  <c r="J19" i="29"/>
  <c r="J29" i="29" s="1"/>
  <c r="F19" i="29"/>
  <c r="F29" i="29" s="1"/>
  <c r="P19" i="29"/>
  <c r="L19" i="29"/>
  <c r="H19" i="29"/>
  <c r="H29" i="29" s="1"/>
  <c r="D19" i="29"/>
  <c r="D29" i="29" s="1"/>
  <c r="D27" i="29" s="1"/>
  <c r="D31" i="29" s="1"/>
  <c r="N19" i="32"/>
  <c r="N29" i="32" s="1"/>
  <c r="O29" i="34"/>
  <c r="G29" i="34"/>
  <c r="C29" i="36"/>
  <c r="C27" i="36" s="1"/>
  <c r="C31" i="36" s="1"/>
  <c r="O19" i="36"/>
  <c r="O29" i="36" s="1"/>
  <c r="M19" i="38"/>
  <c r="M29" i="38" s="1"/>
  <c r="I19" i="38"/>
  <c r="I29" i="38" s="1"/>
  <c r="E19" i="38"/>
  <c r="E29" i="38" s="1"/>
  <c r="M7" i="15"/>
  <c r="K38" i="22"/>
  <c r="H7" i="15"/>
  <c r="L31" i="17"/>
  <c r="D5" i="16"/>
  <c r="D50" i="16" s="1"/>
  <c r="D50" i="14"/>
  <c r="D49" i="15"/>
  <c r="D4" i="16"/>
  <c r="C7" i="16"/>
  <c r="G7" i="16" s="1"/>
  <c r="D47" i="16"/>
  <c r="D2" i="17"/>
  <c r="C7" i="17" s="1"/>
  <c r="O52" i="17" s="1"/>
  <c r="L7" i="15"/>
  <c r="D52" i="15"/>
  <c r="G52" i="15"/>
  <c r="K52" i="15"/>
  <c r="D47" i="15"/>
  <c r="D47" i="14"/>
  <c r="C7" i="14"/>
  <c r="J7" i="15"/>
  <c r="P7" i="15"/>
  <c r="I7" i="15"/>
  <c r="I52" i="15"/>
  <c r="H52" i="15"/>
  <c r="L52" i="15"/>
  <c r="M52" i="15"/>
  <c r="L27" i="23"/>
  <c r="L31" i="23" s="1"/>
  <c r="L27" i="16"/>
  <c r="L31" i="16" s="1"/>
  <c r="O27" i="25"/>
  <c r="O31" i="25" s="1"/>
  <c r="K76" i="17"/>
  <c r="C31" i="24"/>
  <c r="E7" i="15"/>
  <c r="P52" i="15"/>
  <c r="C52" i="15"/>
  <c r="D7" i="15"/>
  <c r="O52" i="15"/>
  <c r="N7" i="15"/>
  <c r="N52" i="15"/>
  <c r="K38" i="17"/>
  <c r="F29" i="23"/>
  <c r="F27" i="23" s="1"/>
  <c r="F31" i="23" s="1"/>
  <c r="K76" i="21"/>
  <c r="D29" i="22"/>
  <c r="D27" i="22" s="1"/>
  <c r="D31" i="22" s="1"/>
  <c r="E19" i="25"/>
  <c r="E29" i="25" s="1"/>
  <c r="E27" i="25" s="1"/>
  <c r="E31" i="25" s="1"/>
  <c r="H29" i="26"/>
  <c r="G7" i="15"/>
  <c r="J52" i="15"/>
  <c r="E52" i="15"/>
  <c r="K7" i="15"/>
  <c r="O7" i="15"/>
  <c r="F52" i="15"/>
  <c r="K38" i="26"/>
  <c r="E29" i="19"/>
  <c r="E27" i="19" s="1"/>
  <c r="E31" i="19" s="1"/>
  <c r="I29" i="19"/>
  <c r="I27" i="19" s="1"/>
  <c r="I31" i="19" s="1"/>
  <c r="H29" i="25"/>
  <c r="H27" i="25" s="1"/>
  <c r="H31" i="25" s="1"/>
  <c r="E31" i="14"/>
  <c r="M29" i="17"/>
  <c r="M27" i="17" s="1"/>
  <c r="M31" i="17" s="1"/>
  <c r="L29" i="20"/>
  <c r="L27" i="20" s="1"/>
  <c r="L31" i="20" s="1"/>
  <c r="K76" i="15"/>
  <c r="K38" i="16"/>
  <c r="K76" i="19"/>
  <c r="O29" i="15"/>
  <c r="O27" i="15" s="1"/>
  <c r="O31" i="15" s="1"/>
  <c r="K76" i="16"/>
  <c r="O29" i="16"/>
  <c r="O27" i="16" s="1"/>
  <c r="O31" i="16" s="1"/>
  <c r="C29" i="16"/>
  <c r="C27" i="16" s="1"/>
  <c r="C31" i="16" s="1"/>
  <c r="N29" i="17"/>
  <c r="N27" i="17" s="1"/>
  <c r="N31" i="17" s="1"/>
  <c r="J29" i="17"/>
  <c r="J27" i="17" s="1"/>
  <c r="J31" i="17" s="1"/>
  <c r="K38" i="20"/>
  <c r="K29" i="22"/>
  <c r="K27" i="22" s="1"/>
  <c r="K31" i="22" s="1"/>
  <c r="L29" i="25"/>
  <c r="L27" i="25" s="1"/>
  <c r="L31" i="25" s="1"/>
  <c r="P19" i="25"/>
  <c r="P29" i="25" s="1"/>
  <c r="P27" i="25" s="1"/>
  <c r="P31" i="25" s="1"/>
  <c r="I19" i="25"/>
  <c r="K76" i="26"/>
  <c r="M19" i="26"/>
  <c r="M29" i="26" s="1"/>
  <c r="K76" i="30"/>
  <c r="O29" i="32"/>
  <c r="K29" i="32"/>
  <c r="K76" i="37"/>
  <c r="D29" i="14"/>
  <c r="J19" i="14"/>
  <c r="J29" i="14" s="1"/>
  <c r="K76" i="20"/>
  <c r="C29" i="20"/>
  <c r="C27" i="20" s="1"/>
  <c r="C31" i="20" s="1"/>
  <c r="K19" i="20"/>
  <c r="K29" i="20" s="1"/>
  <c r="C19" i="22"/>
  <c r="C29" i="22" s="1"/>
  <c r="K19" i="23"/>
  <c r="K29" i="23" s="1"/>
  <c r="K27" i="23" s="1"/>
  <c r="K31" i="23" s="1"/>
  <c r="J19" i="24"/>
  <c r="G29" i="25"/>
  <c r="G27" i="25" s="1"/>
  <c r="G31" i="25" s="1"/>
  <c r="C29" i="25"/>
  <c r="C27" i="25" s="1"/>
  <c r="C31" i="25" s="1"/>
  <c r="D19" i="25"/>
  <c r="K19" i="25"/>
  <c r="K29" i="25" s="1"/>
  <c r="P19" i="26"/>
  <c r="P29" i="26" s="1"/>
  <c r="P27" i="26" s="1"/>
  <c r="P31" i="26" s="1"/>
  <c r="O29" i="26"/>
  <c r="O27" i="26" s="1"/>
  <c r="O31" i="26" s="1"/>
  <c r="G19" i="26"/>
  <c r="G29" i="26" s="1"/>
  <c r="G27" i="26" s="1"/>
  <c r="G31" i="26" s="1"/>
  <c r="C19" i="26"/>
  <c r="C29" i="26" s="1"/>
  <c r="C27" i="26" s="1"/>
  <c r="C31" i="26" s="1"/>
  <c r="D19" i="27"/>
  <c r="D29" i="27" s="1"/>
  <c r="D27" i="27" s="1"/>
  <c r="D31" i="27" s="1"/>
  <c r="N19" i="27"/>
  <c r="N29" i="27" s="1"/>
  <c r="J19" i="27"/>
  <c r="J29" i="27" s="1"/>
  <c r="F19" i="27"/>
  <c r="F29" i="27" s="1"/>
  <c r="P29" i="29"/>
  <c r="O29" i="30"/>
  <c r="L29" i="34"/>
  <c r="M29" i="37"/>
  <c r="K76" i="14"/>
  <c r="C19" i="14"/>
  <c r="P19" i="16"/>
  <c r="P29" i="16" s="1"/>
  <c r="D19" i="16"/>
  <c r="D29" i="16" s="1"/>
  <c r="J19" i="16"/>
  <c r="J29" i="16" s="1"/>
  <c r="J27" i="16" s="1"/>
  <c r="J31" i="16" s="1"/>
  <c r="K38" i="18"/>
  <c r="K19" i="19"/>
  <c r="K29" i="19" s="1"/>
  <c r="J19" i="20"/>
  <c r="H19" i="23"/>
  <c r="M29" i="25"/>
  <c r="M27" i="25" s="1"/>
  <c r="M31" i="25" s="1"/>
  <c r="F19" i="25"/>
  <c r="F29" i="25" s="1"/>
  <c r="F27" i="25" s="1"/>
  <c r="F31" i="25" s="1"/>
  <c r="E29" i="26"/>
  <c r="O19" i="27"/>
  <c r="O29" i="27" s="1"/>
  <c r="G19" i="27"/>
  <c r="G29" i="27" s="1"/>
  <c r="P19" i="28"/>
  <c r="P29" i="28" s="1"/>
  <c r="K38" i="33"/>
  <c r="I19" i="28"/>
  <c r="I29" i="28" s="1"/>
  <c r="E19" i="28"/>
  <c r="N19" i="30"/>
  <c r="N29" i="30" s="1"/>
  <c r="J19" i="30"/>
  <c r="F19" i="30"/>
  <c r="F29" i="30" s="1"/>
  <c r="N29" i="31"/>
  <c r="J29" i="31"/>
  <c r="F29" i="31"/>
  <c r="P19" i="32"/>
  <c r="P29" i="32" s="1"/>
  <c r="L19" i="32"/>
  <c r="L29" i="32" s="1"/>
  <c r="H19" i="32"/>
  <c r="H29" i="32" s="1"/>
  <c r="D19" i="32"/>
  <c r="J29" i="35"/>
  <c r="P29" i="35"/>
  <c r="K38" i="37"/>
  <c r="H19" i="28"/>
  <c r="H29" i="28" s="1"/>
  <c r="C19" i="28"/>
  <c r="C29" i="28" s="1"/>
  <c r="C27" i="28" s="1"/>
  <c r="M29" i="29"/>
  <c r="K29" i="30"/>
  <c r="G29" i="30"/>
  <c r="J29" i="32"/>
  <c r="O29" i="33"/>
  <c r="K76" i="34"/>
  <c r="M29" i="34"/>
  <c r="E29" i="34"/>
  <c r="K29" i="35"/>
  <c r="G29" i="35"/>
  <c r="M19" i="35"/>
  <c r="M29" i="35" s="1"/>
  <c r="I19" i="35"/>
  <c r="I29" i="35" s="1"/>
  <c r="E19" i="35"/>
  <c r="E29" i="35" s="1"/>
  <c r="E29" i="37"/>
  <c r="O19" i="37"/>
  <c r="K19" i="37"/>
  <c r="K29" i="37" s="1"/>
  <c r="G19" i="37"/>
  <c r="G29" i="37" s="1"/>
  <c r="C19" i="37"/>
  <c r="C29" i="37" s="1"/>
  <c r="K76" i="38"/>
  <c r="K29" i="38"/>
  <c r="L29" i="29"/>
  <c r="N19" i="29"/>
  <c r="M19" i="30"/>
  <c r="M29" i="30" s="1"/>
  <c r="I19" i="30"/>
  <c r="I29" i="30" s="1"/>
  <c r="E19" i="30"/>
  <c r="K76" i="31"/>
  <c r="K76" i="33"/>
  <c r="N19" i="35"/>
  <c r="N29" i="35" s="1"/>
  <c r="H19" i="35"/>
  <c r="H29" i="35" s="1"/>
  <c r="D19" i="35"/>
  <c r="D29" i="35" s="1"/>
  <c r="H29" i="36"/>
  <c r="P19" i="36"/>
  <c r="P29" i="36" s="1"/>
  <c r="L19" i="36"/>
  <c r="L29" i="36" s="1"/>
  <c r="D19" i="36"/>
  <c r="D19" i="37"/>
  <c r="D29" i="37" s="1"/>
  <c r="D27" i="37" s="1"/>
  <c r="D31" i="37" s="1"/>
  <c r="J19" i="37"/>
  <c r="J29" i="37" s="1"/>
  <c r="F19" i="37"/>
  <c r="F29" i="37" s="1"/>
  <c r="P19" i="38"/>
  <c r="P29" i="38" s="1"/>
  <c r="L19" i="38"/>
  <c r="L29" i="38" s="1"/>
  <c r="H19" i="38"/>
  <c r="D19" i="38"/>
  <c r="D29" i="38" s="1"/>
  <c r="D27" i="38" s="1"/>
  <c r="D3" i="17"/>
  <c r="L27" i="14"/>
  <c r="L31" i="14" s="1"/>
  <c r="M27" i="18"/>
  <c r="M31" i="18" s="1"/>
  <c r="N27" i="19"/>
  <c r="N31" i="19" s="1"/>
  <c r="P27" i="14"/>
  <c r="P31" i="14" s="1"/>
  <c r="I27" i="18"/>
  <c r="I31" i="18" s="1"/>
  <c r="H27" i="19"/>
  <c r="H31" i="19" s="1"/>
  <c r="F27" i="22"/>
  <c r="F31" i="22" s="1"/>
  <c r="N27" i="16"/>
  <c r="N31" i="16" s="1"/>
  <c r="F27" i="14"/>
  <c r="F31" i="14" s="1"/>
  <c r="N27" i="18"/>
  <c r="N31" i="18" s="1"/>
  <c r="E27" i="18"/>
  <c r="F27" i="19"/>
  <c r="F31" i="19" s="1"/>
  <c r="O27" i="23"/>
  <c r="O31" i="23" s="1"/>
  <c r="N27" i="25"/>
  <c r="N31" i="25" s="1"/>
  <c r="F27" i="18"/>
  <c r="F31" i="18" s="1"/>
  <c r="H27" i="20"/>
  <c r="H31" i="20" s="1"/>
  <c r="M27" i="22"/>
  <c r="M31" i="22" s="1"/>
  <c r="E27" i="23"/>
  <c r="E31" i="23" s="1"/>
  <c r="N27" i="15"/>
  <c r="N31" i="15" s="1"/>
  <c r="O27" i="21"/>
  <c r="O31" i="21" s="1"/>
  <c r="N27" i="14"/>
  <c r="N31" i="14" s="1"/>
  <c r="I27" i="16"/>
  <c r="I31" i="16" s="1"/>
  <c r="F27" i="20"/>
  <c r="F31" i="20" s="1"/>
  <c r="L27" i="24"/>
  <c r="L31" i="24" s="1"/>
  <c r="P29" i="19"/>
  <c r="G31" i="24"/>
  <c r="D27" i="14"/>
  <c r="D31" i="14" s="1"/>
  <c r="K27" i="25"/>
  <c r="K31" i="25" s="1"/>
  <c r="D27" i="26"/>
  <c r="D31" i="26" s="1"/>
  <c r="H29" i="16"/>
  <c r="I29" i="25"/>
  <c r="K38" i="15"/>
  <c r="M29" i="33"/>
  <c r="E29" i="28"/>
  <c r="N29" i="29"/>
  <c r="L29" i="30"/>
  <c r="H29" i="30"/>
  <c r="D29" i="30"/>
  <c r="J29" i="30"/>
  <c r="K38" i="32"/>
  <c r="K38" i="34"/>
  <c r="K76" i="36"/>
  <c r="E29" i="33"/>
  <c r="K76" i="35"/>
  <c r="C29" i="35"/>
  <c r="K38" i="35"/>
  <c r="K38" i="31"/>
  <c r="I29" i="34"/>
  <c r="O29" i="37"/>
  <c r="K38" i="38"/>
  <c r="O27" i="27" l="1"/>
  <c r="O31" i="27" s="1"/>
  <c r="M27" i="27"/>
  <c r="M31" i="27" s="1"/>
  <c r="G27" i="27"/>
  <c r="G31" i="27" s="1"/>
  <c r="H27" i="27"/>
  <c r="H31" i="27" s="1"/>
  <c r="P27" i="27"/>
  <c r="P31" i="27" s="1"/>
  <c r="J27" i="27"/>
  <c r="J31" i="27" s="1"/>
  <c r="C31" i="31"/>
  <c r="F8" i="28"/>
  <c r="F27" i="28" s="1"/>
  <c r="F31" i="28" s="1"/>
  <c r="F53" i="27"/>
  <c r="F54" i="27" s="1"/>
  <c r="I27" i="26"/>
  <c r="I31" i="26" s="1"/>
  <c r="P8" i="28"/>
  <c r="P53" i="27"/>
  <c r="P54" i="27" s="1"/>
  <c r="K37" i="24"/>
  <c r="H8" i="28"/>
  <c r="H53" i="27"/>
  <c r="H54" i="27" s="1"/>
  <c r="K8" i="27"/>
  <c r="K53" i="26"/>
  <c r="K54" i="26" s="1"/>
  <c r="F27" i="27"/>
  <c r="F31" i="27" s="1"/>
  <c r="O8" i="28"/>
  <c r="O27" i="28" s="1"/>
  <c r="O31" i="28" s="1"/>
  <c r="O53" i="27"/>
  <c r="O54" i="27" s="1"/>
  <c r="M8" i="28"/>
  <c r="M27" i="28" s="1"/>
  <c r="M31" i="28" s="1"/>
  <c r="M53" i="27"/>
  <c r="M54" i="27" s="1"/>
  <c r="I8" i="27"/>
  <c r="I27" i="27" s="1"/>
  <c r="I31" i="27" s="1"/>
  <c r="I53" i="26"/>
  <c r="I54" i="26" s="1"/>
  <c r="G8" i="28"/>
  <c r="G27" i="28" s="1"/>
  <c r="G31" i="28" s="1"/>
  <c r="G53" i="27"/>
  <c r="G54" i="27" s="1"/>
  <c r="G31" i="19"/>
  <c r="K39" i="26"/>
  <c r="N8" i="28"/>
  <c r="N27" i="28" s="1"/>
  <c r="N31" i="28" s="1"/>
  <c r="N53" i="27"/>
  <c r="N54" i="27" s="1"/>
  <c r="L8" i="28"/>
  <c r="L27" i="28" s="1"/>
  <c r="L31" i="28" s="1"/>
  <c r="L53" i="27"/>
  <c r="L54" i="27" s="1"/>
  <c r="E31" i="16"/>
  <c r="K27" i="26"/>
  <c r="K31" i="26" s="1"/>
  <c r="E8" i="28"/>
  <c r="E27" i="28" s="1"/>
  <c r="E53" i="27"/>
  <c r="E54" i="27" s="1"/>
  <c r="J8" i="28"/>
  <c r="J53" i="27"/>
  <c r="J54" i="27" s="1"/>
  <c r="K37" i="34"/>
  <c r="K37" i="29"/>
  <c r="I31" i="17"/>
  <c r="K37" i="17"/>
  <c r="M27" i="19"/>
  <c r="M31" i="19" s="1"/>
  <c r="I31" i="21"/>
  <c r="O7" i="16"/>
  <c r="K52" i="16"/>
  <c r="D7" i="16"/>
  <c r="P52" i="16"/>
  <c r="N7" i="16"/>
  <c r="P7" i="16"/>
  <c r="J7" i="16"/>
  <c r="C52" i="16"/>
  <c r="E7" i="16"/>
  <c r="L7" i="16"/>
  <c r="D52" i="16"/>
  <c r="O52" i="16"/>
  <c r="M7" i="16"/>
  <c r="H7" i="16"/>
  <c r="L52" i="16"/>
  <c r="K37" i="33"/>
  <c r="K37" i="31"/>
  <c r="C27" i="30"/>
  <c r="C31" i="30" s="1"/>
  <c r="K37" i="28"/>
  <c r="K37" i="25"/>
  <c r="K37" i="23"/>
  <c r="K37" i="22"/>
  <c r="K37" i="18"/>
  <c r="E52" i="16"/>
  <c r="M52" i="16"/>
  <c r="H52" i="16"/>
  <c r="K37" i="15"/>
  <c r="K37" i="14"/>
  <c r="G7" i="17"/>
  <c r="J52" i="16"/>
  <c r="I7" i="16"/>
  <c r="N52" i="16"/>
  <c r="F7" i="16"/>
  <c r="G52" i="17"/>
  <c r="N52" i="17"/>
  <c r="M7" i="17"/>
  <c r="C27" i="18"/>
  <c r="C31" i="18" s="1"/>
  <c r="H29" i="23"/>
  <c r="K37" i="21"/>
  <c r="K37" i="16"/>
  <c r="K37" i="38"/>
  <c r="K37" i="32"/>
  <c r="K27" i="16"/>
  <c r="K31" i="16" s="1"/>
  <c r="D5" i="17"/>
  <c r="D49" i="16"/>
  <c r="D4" i="17"/>
  <c r="P7" i="17"/>
  <c r="P52" i="17"/>
  <c r="M52" i="17"/>
  <c r="E52" i="17"/>
  <c r="I7" i="17"/>
  <c r="I52" i="17"/>
  <c r="L52" i="17"/>
  <c r="H7" i="17"/>
  <c r="O7" i="17"/>
  <c r="K7" i="17"/>
  <c r="F52" i="17"/>
  <c r="C52" i="17"/>
  <c r="E7" i="17"/>
  <c r="N7" i="17"/>
  <c r="J7" i="17"/>
  <c r="D52" i="17"/>
  <c r="I52" i="16"/>
  <c r="K7" i="16"/>
  <c r="F52" i="16"/>
  <c r="G52" i="16"/>
  <c r="G52" i="14"/>
  <c r="J52" i="14"/>
  <c r="P52" i="14"/>
  <c r="L7" i="14"/>
  <c r="D52" i="14"/>
  <c r="J7" i="14"/>
  <c r="O52" i="14"/>
  <c r="F7" i="14"/>
  <c r="E52" i="14"/>
  <c r="G7" i="14"/>
  <c r="C52" i="14"/>
  <c r="P7" i="14"/>
  <c r="F52" i="14"/>
  <c r="K7" i="14"/>
  <c r="I7" i="14"/>
  <c r="D7" i="14"/>
  <c r="E7" i="14"/>
  <c r="K52" i="14"/>
  <c r="N7" i="14"/>
  <c r="N52" i="14"/>
  <c r="M7" i="14"/>
  <c r="H52" i="14"/>
  <c r="M52" i="14"/>
  <c r="I52" i="14"/>
  <c r="O7" i="14"/>
  <c r="L52" i="14"/>
  <c r="H7" i="14"/>
  <c r="K52" i="17"/>
  <c r="D2" i="18"/>
  <c r="D7" i="17"/>
  <c r="D47" i="17"/>
  <c r="F7" i="17"/>
  <c r="L7" i="17"/>
  <c r="J52" i="17"/>
  <c r="H52" i="17"/>
  <c r="P27" i="16"/>
  <c r="P31" i="16" s="1"/>
  <c r="K27" i="20"/>
  <c r="D29" i="32"/>
  <c r="J27" i="15"/>
  <c r="J31" i="15" s="1"/>
  <c r="K37" i="37"/>
  <c r="D29" i="36"/>
  <c r="D27" i="36" s="1"/>
  <c r="D31" i="36" s="1"/>
  <c r="K37" i="36"/>
  <c r="K37" i="35"/>
  <c r="J29" i="20"/>
  <c r="J27" i="20" s="1"/>
  <c r="J31" i="20" s="1"/>
  <c r="K37" i="20"/>
  <c r="K37" i="26"/>
  <c r="J27" i="25"/>
  <c r="J31" i="25" s="1"/>
  <c r="E27" i="27"/>
  <c r="C29" i="14"/>
  <c r="C27" i="14" s="1"/>
  <c r="C31" i="14" s="1"/>
  <c r="C32" i="14" s="1"/>
  <c r="D30" i="14" s="1"/>
  <c r="H29" i="38"/>
  <c r="K27" i="19"/>
  <c r="K31" i="19" s="1"/>
  <c r="G27" i="21"/>
  <c r="N41" i="21" s="1"/>
  <c r="D29" i="25"/>
  <c r="D27" i="25" s="1"/>
  <c r="C31" i="28"/>
  <c r="D27" i="16"/>
  <c r="D31" i="16" s="1"/>
  <c r="J29" i="24"/>
  <c r="K37" i="19"/>
  <c r="H27" i="26"/>
  <c r="H31" i="26" s="1"/>
  <c r="E29" i="30"/>
  <c r="K37" i="30"/>
  <c r="H27" i="28"/>
  <c r="H31" i="28" s="1"/>
  <c r="E27" i="26"/>
  <c r="E31" i="26" s="1"/>
  <c r="H27" i="23"/>
  <c r="N41" i="23" s="1"/>
  <c r="N27" i="27"/>
  <c r="N31" i="27" s="1"/>
  <c r="C27" i="32"/>
  <c r="C31" i="32" s="1"/>
  <c r="K37" i="27"/>
  <c r="D31" i="38"/>
  <c r="C27" i="35"/>
  <c r="C31" i="35" s="1"/>
  <c r="D31" i="31"/>
  <c r="M27" i="26"/>
  <c r="M31" i="26" s="1"/>
  <c r="H27" i="16"/>
  <c r="K31" i="24"/>
  <c r="C27" i="22"/>
  <c r="N41" i="22" s="1"/>
  <c r="J27" i="14"/>
  <c r="J31" i="14" s="1"/>
  <c r="D27" i="30"/>
  <c r="I27" i="25"/>
  <c r="I31" i="25" s="1"/>
  <c r="P27" i="19"/>
  <c r="E31" i="18"/>
  <c r="K27" i="17"/>
  <c r="N41" i="17" s="1"/>
  <c r="K75" i="14"/>
  <c r="K78" i="14" s="1"/>
  <c r="L27" i="27"/>
  <c r="L31" i="27" s="1"/>
  <c r="C27" i="37"/>
  <c r="D27" i="35"/>
  <c r="D31" i="35" s="1"/>
  <c r="D48" i="17"/>
  <c r="D3" i="18"/>
  <c r="K39" i="27" l="1"/>
  <c r="O8" i="29"/>
  <c r="O53" i="28"/>
  <c r="O54" i="28" s="1"/>
  <c r="K27" i="27"/>
  <c r="K31" i="27" s="1"/>
  <c r="J8" i="29"/>
  <c r="J53" i="28"/>
  <c r="J54" i="28" s="1"/>
  <c r="L8" i="29"/>
  <c r="L53" i="28"/>
  <c r="L54" i="28" s="1"/>
  <c r="E8" i="29"/>
  <c r="E53" i="28"/>
  <c r="E54" i="28" s="1"/>
  <c r="K8" i="28"/>
  <c r="K53" i="27"/>
  <c r="K54" i="27" s="1"/>
  <c r="P8" i="29"/>
  <c r="P53" i="28"/>
  <c r="P54" i="28" s="1"/>
  <c r="N8" i="29"/>
  <c r="N53" i="28"/>
  <c r="N54" i="28" s="1"/>
  <c r="F8" i="29"/>
  <c r="F53" i="28"/>
  <c r="F54" i="28" s="1"/>
  <c r="G8" i="29"/>
  <c r="G53" i="28"/>
  <c r="G54" i="28" s="1"/>
  <c r="H8" i="29"/>
  <c r="H53" i="28"/>
  <c r="H54" i="28" s="1"/>
  <c r="J27" i="28"/>
  <c r="J31" i="28" s="1"/>
  <c r="M8" i="29"/>
  <c r="M53" i="28"/>
  <c r="M54" i="28" s="1"/>
  <c r="P27" i="28"/>
  <c r="P31" i="28" s="1"/>
  <c r="I8" i="28"/>
  <c r="I53" i="27"/>
  <c r="I54" i="27" s="1"/>
  <c r="N41" i="18"/>
  <c r="N41" i="16"/>
  <c r="N41" i="14"/>
  <c r="N41" i="25"/>
  <c r="H31" i="16"/>
  <c r="N41" i="26"/>
  <c r="N41" i="20"/>
  <c r="D31" i="25"/>
  <c r="H31" i="23"/>
  <c r="N41" i="19"/>
  <c r="N41" i="15"/>
  <c r="D50" i="17"/>
  <c r="D5" i="18"/>
  <c r="D49" i="17"/>
  <c r="D4" i="18"/>
  <c r="D4" i="19" s="1"/>
  <c r="D2" i="19"/>
  <c r="C7" i="18"/>
  <c r="D47" i="18"/>
  <c r="K31" i="17"/>
  <c r="G31" i="21"/>
  <c r="E31" i="27"/>
  <c r="D27" i="32"/>
  <c r="K31" i="20"/>
  <c r="P31" i="19"/>
  <c r="J27" i="24"/>
  <c r="N41" i="24" s="1"/>
  <c r="K36" i="14"/>
  <c r="K41" i="14" s="1"/>
  <c r="L2" i="15" s="1"/>
  <c r="C30" i="15" s="1"/>
  <c r="D32" i="14"/>
  <c r="E30" i="14" s="1"/>
  <c r="E32" i="14" s="1"/>
  <c r="F30" i="14" s="1"/>
  <c r="F32" i="14" s="1"/>
  <c r="G30" i="14" s="1"/>
  <c r="G32" i="14" s="1"/>
  <c r="H30" i="14" s="1"/>
  <c r="H32" i="14" s="1"/>
  <c r="I30" i="14" s="1"/>
  <c r="I32" i="14" s="1"/>
  <c r="J30" i="14" s="1"/>
  <c r="J32" i="14" s="1"/>
  <c r="K30" i="14" s="1"/>
  <c r="K32" i="14" s="1"/>
  <c r="L30" i="14" s="1"/>
  <c r="L32" i="14" s="1"/>
  <c r="M30" i="14" s="1"/>
  <c r="M32" i="14" s="1"/>
  <c r="N30" i="14" s="1"/>
  <c r="N32" i="14" s="1"/>
  <c r="O30" i="14" s="1"/>
  <c r="O32" i="14" s="1"/>
  <c r="P30" i="14" s="1"/>
  <c r="P32" i="14" s="1"/>
  <c r="D48" i="18"/>
  <c r="D3" i="19"/>
  <c r="K42" i="14"/>
  <c r="L4" i="15"/>
  <c r="K75" i="15" s="1"/>
  <c r="K78" i="15" s="1"/>
  <c r="E31" i="28"/>
  <c r="C31" i="37"/>
  <c r="D31" i="30"/>
  <c r="C31" i="22"/>
  <c r="N41" i="27" l="1"/>
  <c r="M8" i="30"/>
  <c r="M53" i="29"/>
  <c r="M54" i="29" s="1"/>
  <c r="M27" i="29"/>
  <c r="M31" i="29" s="1"/>
  <c r="E8" i="30"/>
  <c r="E53" i="29"/>
  <c r="E54" i="29" s="1"/>
  <c r="E27" i="29"/>
  <c r="N8" i="30"/>
  <c r="N53" i="29"/>
  <c r="N54" i="29" s="1"/>
  <c r="N27" i="29"/>
  <c r="N31" i="29" s="1"/>
  <c r="L8" i="30"/>
  <c r="L53" i="29"/>
  <c r="L54" i="29" s="1"/>
  <c r="L27" i="29"/>
  <c r="L31" i="29" s="1"/>
  <c r="H8" i="30"/>
  <c r="H53" i="29"/>
  <c r="H54" i="29" s="1"/>
  <c r="H27" i="29"/>
  <c r="H31" i="29" s="1"/>
  <c r="J8" i="30"/>
  <c r="J53" i="29"/>
  <c r="J54" i="29" s="1"/>
  <c r="J27" i="29"/>
  <c r="J31" i="29" s="1"/>
  <c r="P8" i="30"/>
  <c r="P53" i="29"/>
  <c r="P54" i="29" s="1"/>
  <c r="P27" i="29"/>
  <c r="P31" i="29" s="1"/>
  <c r="I8" i="29"/>
  <c r="I53" i="28"/>
  <c r="I54" i="28" s="1"/>
  <c r="I27" i="28"/>
  <c r="G8" i="30"/>
  <c r="G53" i="29"/>
  <c r="G54" i="29" s="1"/>
  <c r="G27" i="29"/>
  <c r="G31" i="29" s="1"/>
  <c r="K8" i="29"/>
  <c r="K53" i="28"/>
  <c r="K54" i="28" s="1"/>
  <c r="K27" i="28"/>
  <c r="K31" i="28" s="1"/>
  <c r="F8" i="30"/>
  <c r="F53" i="29"/>
  <c r="F54" i="29" s="1"/>
  <c r="F27" i="29"/>
  <c r="F31" i="29" s="1"/>
  <c r="K39" i="28"/>
  <c r="O8" i="30"/>
  <c r="O53" i="29"/>
  <c r="O54" i="29" s="1"/>
  <c r="O27" i="29"/>
  <c r="O31" i="29" s="1"/>
  <c r="D31" i="32"/>
  <c r="D5" i="19"/>
  <c r="D50" i="18"/>
  <c r="D49" i="18"/>
  <c r="D2" i="20"/>
  <c r="C7" i="19"/>
  <c r="D47" i="19"/>
  <c r="E52" i="18"/>
  <c r="O7" i="18"/>
  <c r="I7" i="18"/>
  <c r="C52" i="18"/>
  <c r="G7" i="18"/>
  <c r="F52" i="18"/>
  <c r="D52" i="18"/>
  <c r="D7" i="18"/>
  <c r="N7" i="18"/>
  <c r="O52" i="18"/>
  <c r="I52" i="18"/>
  <c r="H52" i="18"/>
  <c r="E7" i="18"/>
  <c r="G52" i="18"/>
  <c r="J52" i="18"/>
  <c r="L7" i="18"/>
  <c r="P52" i="18"/>
  <c r="M7" i="18"/>
  <c r="L52" i="18"/>
  <c r="K52" i="18"/>
  <c r="F7" i="18"/>
  <c r="K7" i="18"/>
  <c r="P7" i="18"/>
  <c r="H7" i="18"/>
  <c r="M52" i="18"/>
  <c r="J7" i="18"/>
  <c r="N52" i="18"/>
  <c r="K36" i="15"/>
  <c r="K41" i="15" s="1"/>
  <c r="L2" i="16" s="1"/>
  <c r="C30" i="16" s="1"/>
  <c r="C32" i="15"/>
  <c r="D30" i="15" s="1"/>
  <c r="D32" i="15" s="1"/>
  <c r="E30" i="15" s="1"/>
  <c r="E32" i="15" s="1"/>
  <c r="F30" i="15" s="1"/>
  <c r="F32" i="15" s="1"/>
  <c r="G30" i="15" s="1"/>
  <c r="G32" i="15" s="1"/>
  <c r="H30" i="15" s="1"/>
  <c r="H32" i="15" s="1"/>
  <c r="I30" i="15" s="1"/>
  <c r="I32" i="15" s="1"/>
  <c r="J30" i="15" s="1"/>
  <c r="J32" i="15" s="1"/>
  <c r="K30" i="15" s="1"/>
  <c r="K32" i="15" s="1"/>
  <c r="L30" i="15" s="1"/>
  <c r="L32" i="15" s="1"/>
  <c r="M30" i="15" s="1"/>
  <c r="M32" i="15" s="1"/>
  <c r="N30" i="15" s="1"/>
  <c r="N32" i="15" s="1"/>
  <c r="O30" i="15" s="1"/>
  <c r="O32" i="15" s="1"/>
  <c r="P30" i="15" s="1"/>
  <c r="P32" i="15" s="1"/>
  <c r="J31" i="24"/>
  <c r="D48" i="19"/>
  <c r="D3" i="20"/>
  <c r="K42" i="15"/>
  <c r="L4" i="16"/>
  <c r="K75" i="16" s="1"/>
  <c r="K78" i="16" s="1"/>
  <c r="K39" i="29" l="1"/>
  <c r="P8" i="31"/>
  <c r="P53" i="30"/>
  <c r="P54" i="30" s="1"/>
  <c r="P27" i="30"/>
  <c r="P31" i="30" s="1"/>
  <c r="I8" i="30"/>
  <c r="I53" i="29"/>
  <c r="I54" i="29" s="1"/>
  <c r="I27" i="29"/>
  <c r="I31" i="29" s="1"/>
  <c r="N8" i="31"/>
  <c r="N53" i="30"/>
  <c r="N54" i="30" s="1"/>
  <c r="N27" i="30"/>
  <c r="N31" i="30" s="1"/>
  <c r="H8" i="31"/>
  <c r="H53" i="30"/>
  <c r="H54" i="30" s="1"/>
  <c r="H27" i="30"/>
  <c r="H31" i="30" s="1"/>
  <c r="E31" i="29"/>
  <c r="E8" i="31"/>
  <c r="E53" i="30"/>
  <c r="E54" i="30" s="1"/>
  <c r="E27" i="30"/>
  <c r="G8" i="31"/>
  <c r="G53" i="30"/>
  <c r="G54" i="30" s="1"/>
  <c r="G27" i="30"/>
  <c r="G31" i="30" s="1"/>
  <c r="L8" i="31"/>
  <c r="L53" i="30"/>
  <c r="L54" i="30" s="1"/>
  <c r="L27" i="30"/>
  <c r="L31" i="30" s="1"/>
  <c r="O8" i="31"/>
  <c r="O53" i="30"/>
  <c r="O54" i="30" s="1"/>
  <c r="O27" i="30"/>
  <c r="O31" i="30" s="1"/>
  <c r="I31" i="28"/>
  <c r="N41" i="28"/>
  <c r="J8" i="31"/>
  <c r="J53" i="30"/>
  <c r="J54" i="30" s="1"/>
  <c r="J27" i="30"/>
  <c r="J31" i="30" s="1"/>
  <c r="K8" i="30"/>
  <c r="K53" i="29"/>
  <c r="K54" i="29" s="1"/>
  <c r="K27" i="29"/>
  <c r="K31" i="29" s="1"/>
  <c r="F8" i="31"/>
  <c r="F53" i="30"/>
  <c r="F54" i="30" s="1"/>
  <c r="F27" i="30"/>
  <c r="F31" i="30" s="1"/>
  <c r="M8" i="31"/>
  <c r="M53" i="30"/>
  <c r="M54" i="30" s="1"/>
  <c r="M27" i="30"/>
  <c r="M31" i="30" s="1"/>
  <c r="D5" i="20"/>
  <c r="D50" i="19"/>
  <c r="D49" i="19"/>
  <c r="D4" i="20"/>
  <c r="D2" i="21"/>
  <c r="C7" i="20"/>
  <c r="D47" i="20"/>
  <c r="J7" i="19"/>
  <c r="L52" i="19"/>
  <c r="H7" i="19"/>
  <c r="D52" i="19"/>
  <c r="G7" i="19"/>
  <c r="K52" i="19"/>
  <c r="N7" i="19"/>
  <c r="E7" i="19"/>
  <c r="J52" i="19"/>
  <c r="M52" i="19"/>
  <c r="O7" i="19"/>
  <c r="M7" i="19"/>
  <c r="N52" i="19"/>
  <c r="D7" i="19"/>
  <c r="O52" i="19"/>
  <c r="F7" i="19"/>
  <c r="L7" i="19"/>
  <c r="P52" i="19"/>
  <c r="K7" i="19"/>
  <c r="I52" i="19"/>
  <c r="E52" i="19"/>
  <c r="H52" i="19"/>
  <c r="F52" i="19"/>
  <c r="G52" i="19"/>
  <c r="P7" i="19"/>
  <c r="C52" i="19"/>
  <c r="I7" i="19"/>
  <c r="K36" i="16"/>
  <c r="K41" i="16" s="1"/>
  <c r="L2" i="17" s="1"/>
  <c r="C30" i="17" s="1"/>
  <c r="C32" i="16"/>
  <c r="D30" i="16" s="1"/>
  <c r="D32" i="16" s="1"/>
  <c r="E30" i="16" s="1"/>
  <c r="E32" i="16" s="1"/>
  <c r="F30" i="16" s="1"/>
  <c r="F32" i="16" s="1"/>
  <c r="G30" i="16" s="1"/>
  <c r="G32" i="16" s="1"/>
  <c r="H30" i="16" s="1"/>
  <c r="H32" i="16" s="1"/>
  <c r="I30" i="16" s="1"/>
  <c r="I32" i="16" s="1"/>
  <c r="J30" i="16" s="1"/>
  <c r="J32" i="16" s="1"/>
  <c r="K30" i="16" s="1"/>
  <c r="K32" i="16" s="1"/>
  <c r="L30" i="16" s="1"/>
  <c r="L32" i="16" s="1"/>
  <c r="M30" i="16" s="1"/>
  <c r="M32" i="16" s="1"/>
  <c r="N30" i="16" s="1"/>
  <c r="N32" i="16" s="1"/>
  <c r="O30" i="16" s="1"/>
  <c r="O32" i="16" s="1"/>
  <c r="P30" i="16" s="1"/>
  <c r="P32" i="16" s="1"/>
  <c r="K42" i="16"/>
  <c r="L4" i="17"/>
  <c r="K75" i="17" s="1"/>
  <c r="K78" i="17" s="1"/>
  <c r="D3" i="21"/>
  <c r="N41" i="29" l="1"/>
  <c r="K39" i="30"/>
  <c r="M8" i="32"/>
  <c r="M53" i="31"/>
  <c r="M54" i="31" s="1"/>
  <c r="M27" i="31"/>
  <c r="M31" i="31" s="1"/>
  <c r="E8" i="32"/>
  <c r="E53" i="31"/>
  <c r="E54" i="31" s="1"/>
  <c r="E27" i="31"/>
  <c r="N8" i="32"/>
  <c r="N53" i="31"/>
  <c r="N54" i="31" s="1"/>
  <c r="N27" i="31"/>
  <c r="N31" i="31" s="1"/>
  <c r="L8" i="32"/>
  <c r="L53" i="31"/>
  <c r="L54" i="31" s="1"/>
  <c r="L27" i="31"/>
  <c r="L31" i="31" s="1"/>
  <c r="F8" i="32"/>
  <c r="F53" i="31"/>
  <c r="F54" i="31" s="1"/>
  <c r="F27" i="31"/>
  <c r="F31" i="31" s="1"/>
  <c r="I8" i="31"/>
  <c r="I53" i="30"/>
  <c r="I54" i="30" s="1"/>
  <c r="I27" i="30"/>
  <c r="I31" i="30" s="1"/>
  <c r="J8" i="32"/>
  <c r="J53" i="31"/>
  <c r="J54" i="31" s="1"/>
  <c r="J27" i="31"/>
  <c r="J31" i="31" s="1"/>
  <c r="G8" i="32"/>
  <c r="G53" i="31"/>
  <c r="G54" i="31" s="1"/>
  <c r="G27" i="31"/>
  <c r="G31" i="31" s="1"/>
  <c r="E31" i="30"/>
  <c r="H8" i="32"/>
  <c r="H53" i="31"/>
  <c r="H54" i="31" s="1"/>
  <c r="H27" i="31"/>
  <c r="H31" i="31" s="1"/>
  <c r="K8" i="31"/>
  <c r="K53" i="30"/>
  <c r="K54" i="30" s="1"/>
  <c r="K27" i="30"/>
  <c r="K31" i="30" s="1"/>
  <c r="O8" i="32"/>
  <c r="O53" i="31"/>
  <c r="O54" i="31" s="1"/>
  <c r="O27" i="31"/>
  <c r="O31" i="31" s="1"/>
  <c r="P8" i="32"/>
  <c r="P53" i="31"/>
  <c r="P54" i="31" s="1"/>
  <c r="P27" i="31"/>
  <c r="P31" i="31" s="1"/>
  <c r="D5" i="21"/>
  <c r="D4" i="21"/>
  <c r="G52" i="20"/>
  <c r="M7" i="20"/>
  <c r="M52" i="20"/>
  <c r="G7" i="20"/>
  <c r="J52" i="20"/>
  <c r="J7" i="20"/>
  <c r="K52" i="20"/>
  <c r="H52" i="20"/>
  <c r="N52" i="20"/>
  <c r="L52" i="20"/>
  <c r="E7" i="20"/>
  <c r="D52" i="20"/>
  <c r="C52" i="20"/>
  <c r="E52" i="20"/>
  <c r="I52" i="20"/>
  <c r="N7" i="20"/>
  <c r="D7" i="20"/>
  <c r="O7" i="20"/>
  <c r="P7" i="20"/>
  <c r="P52" i="20"/>
  <c r="K7" i="20"/>
  <c r="O52" i="20"/>
  <c r="F52" i="20"/>
  <c r="F7" i="20"/>
  <c r="H7" i="20"/>
  <c r="I7" i="20"/>
  <c r="L7" i="20"/>
  <c r="D47" i="21"/>
  <c r="C7" i="21"/>
  <c r="D2" i="22"/>
  <c r="K36" i="17"/>
  <c r="K41" i="17" s="1"/>
  <c r="L2" i="18" s="1"/>
  <c r="C30" i="18" s="1"/>
  <c r="C32" i="17"/>
  <c r="D30" i="17" s="1"/>
  <c r="D32" i="17" s="1"/>
  <c r="E30" i="17" s="1"/>
  <c r="E32" i="17" s="1"/>
  <c r="F30" i="17" s="1"/>
  <c r="F32" i="17" s="1"/>
  <c r="G30" i="17" s="1"/>
  <c r="G32" i="17" s="1"/>
  <c r="H30" i="17" s="1"/>
  <c r="H32" i="17" s="1"/>
  <c r="I30" i="17" s="1"/>
  <c r="I32" i="17" s="1"/>
  <c r="J30" i="17" s="1"/>
  <c r="J32" i="17" s="1"/>
  <c r="K30" i="17" s="1"/>
  <c r="K32" i="17" s="1"/>
  <c r="L30" i="17" s="1"/>
  <c r="L32" i="17" s="1"/>
  <c r="M30" i="17" s="1"/>
  <c r="M32" i="17" s="1"/>
  <c r="N30" i="17" s="1"/>
  <c r="N32" i="17" s="1"/>
  <c r="O30" i="17" s="1"/>
  <c r="O32" i="17" s="1"/>
  <c r="P30" i="17" s="1"/>
  <c r="P32" i="17" s="1"/>
  <c r="K42" i="17"/>
  <c r="L4" i="18"/>
  <c r="K75" i="18" s="1"/>
  <c r="K78" i="18" s="1"/>
  <c r="D3" i="22"/>
  <c r="K39" i="31" l="1"/>
  <c r="N41" i="30"/>
  <c r="O8" i="33"/>
  <c r="O53" i="32"/>
  <c r="O54" i="32" s="1"/>
  <c r="O27" i="32"/>
  <c r="O31" i="32" s="1"/>
  <c r="N8" i="33"/>
  <c r="N53" i="32"/>
  <c r="N54" i="32" s="1"/>
  <c r="N27" i="32"/>
  <c r="N31" i="32" s="1"/>
  <c r="F8" i="33"/>
  <c r="F53" i="32"/>
  <c r="F54" i="32" s="1"/>
  <c r="F27" i="32"/>
  <c r="F31" i="32" s="1"/>
  <c r="K8" i="32"/>
  <c r="K53" i="31"/>
  <c r="K54" i="31" s="1"/>
  <c r="K27" i="31"/>
  <c r="K31" i="31" s="1"/>
  <c r="G8" i="33"/>
  <c r="G53" i="32"/>
  <c r="G54" i="32" s="1"/>
  <c r="G27" i="32"/>
  <c r="G31" i="32" s="1"/>
  <c r="E31" i="31"/>
  <c r="P8" i="33"/>
  <c r="P53" i="32"/>
  <c r="P54" i="32" s="1"/>
  <c r="P27" i="32"/>
  <c r="P31" i="32" s="1"/>
  <c r="H8" i="33"/>
  <c r="H53" i="32"/>
  <c r="H54" i="32" s="1"/>
  <c r="H27" i="32"/>
  <c r="H31" i="32" s="1"/>
  <c r="J8" i="33"/>
  <c r="J53" i="32"/>
  <c r="J54" i="32" s="1"/>
  <c r="J27" i="32"/>
  <c r="J31" i="32" s="1"/>
  <c r="E8" i="33"/>
  <c r="E53" i="32"/>
  <c r="E54" i="32" s="1"/>
  <c r="E27" i="32"/>
  <c r="L8" i="33"/>
  <c r="L53" i="32"/>
  <c r="L54" i="32" s="1"/>
  <c r="L27" i="32"/>
  <c r="L31" i="32" s="1"/>
  <c r="I8" i="32"/>
  <c r="I53" i="31"/>
  <c r="I54" i="31" s="1"/>
  <c r="I27" i="31"/>
  <c r="I31" i="31" s="1"/>
  <c r="M8" i="33"/>
  <c r="M53" i="32"/>
  <c r="M54" i="32" s="1"/>
  <c r="M27" i="32"/>
  <c r="M31" i="32" s="1"/>
  <c r="D5" i="22"/>
  <c r="D4" i="22"/>
  <c r="K7" i="21"/>
  <c r="J7" i="21"/>
  <c r="D52" i="21"/>
  <c r="I52" i="21"/>
  <c r="L52" i="21"/>
  <c r="G52" i="21"/>
  <c r="N7" i="21"/>
  <c r="E52" i="21"/>
  <c r="P52" i="21"/>
  <c r="C52" i="21"/>
  <c r="M52" i="21"/>
  <c r="L7" i="21"/>
  <c r="H52" i="21"/>
  <c r="N52" i="21"/>
  <c r="H7" i="21"/>
  <c r="G7" i="21"/>
  <c r="K52" i="21"/>
  <c r="O52" i="21"/>
  <c r="M7" i="21"/>
  <c r="I7" i="21"/>
  <c r="J52" i="21"/>
  <c r="F52" i="21"/>
  <c r="F7" i="21"/>
  <c r="E7" i="21"/>
  <c r="D7" i="21"/>
  <c r="P7" i="21"/>
  <c r="O7" i="21"/>
  <c r="C7" i="22"/>
  <c r="D47" i="22"/>
  <c r="D2" i="23"/>
  <c r="K36" i="18"/>
  <c r="K41" i="18" s="1"/>
  <c r="C32" i="18"/>
  <c r="D30" i="18" s="1"/>
  <c r="D32" i="18" s="1"/>
  <c r="E30" i="18" s="1"/>
  <c r="E32" i="18" s="1"/>
  <c r="F30" i="18" s="1"/>
  <c r="F32" i="18" s="1"/>
  <c r="G30" i="18" s="1"/>
  <c r="G32" i="18" s="1"/>
  <c r="H30" i="18" s="1"/>
  <c r="H32" i="18" s="1"/>
  <c r="I30" i="18" s="1"/>
  <c r="I32" i="18" s="1"/>
  <c r="J30" i="18" s="1"/>
  <c r="J32" i="18" s="1"/>
  <c r="K30" i="18" s="1"/>
  <c r="K32" i="18" s="1"/>
  <c r="L30" i="18" s="1"/>
  <c r="L32" i="18" s="1"/>
  <c r="M30" i="18" s="1"/>
  <c r="M32" i="18" s="1"/>
  <c r="N30" i="18" s="1"/>
  <c r="N32" i="18" s="1"/>
  <c r="O30" i="18" s="1"/>
  <c r="O32" i="18" s="1"/>
  <c r="P30" i="18" s="1"/>
  <c r="P32" i="18" s="1"/>
  <c r="D3" i="23"/>
  <c r="K42" i="18"/>
  <c r="L4" i="19"/>
  <c r="K75" i="19" s="1"/>
  <c r="K78" i="19" s="1"/>
  <c r="K39" i="32" l="1"/>
  <c r="J8" i="34"/>
  <c r="J53" i="33"/>
  <c r="J54" i="33" s="1"/>
  <c r="J27" i="33"/>
  <c r="J31" i="33" s="1"/>
  <c r="M8" i="34"/>
  <c r="M53" i="33"/>
  <c r="M54" i="33" s="1"/>
  <c r="M27" i="33"/>
  <c r="M31" i="33" s="1"/>
  <c r="L8" i="34"/>
  <c r="L53" i="33"/>
  <c r="L54" i="33" s="1"/>
  <c r="L27" i="33"/>
  <c r="L31" i="33" s="1"/>
  <c r="F8" i="34"/>
  <c r="F53" i="33"/>
  <c r="F54" i="33" s="1"/>
  <c r="F27" i="33"/>
  <c r="F31" i="33" s="1"/>
  <c r="H8" i="34"/>
  <c r="H53" i="33"/>
  <c r="H54" i="33" s="1"/>
  <c r="H27" i="33"/>
  <c r="H31" i="33" s="1"/>
  <c r="N8" i="34"/>
  <c r="N53" i="33"/>
  <c r="N54" i="33" s="1"/>
  <c r="N27" i="33"/>
  <c r="N31" i="33" s="1"/>
  <c r="E8" i="34"/>
  <c r="E53" i="33"/>
  <c r="E54" i="33" s="1"/>
  <c r="E27" i="33"/>
  <c r="E31" i="32"/>
  <c r="G8" i="34"/>
  <c r="G53" i="33"/>
  <c r="G54" i="33" s="1"/>
  <c r="G27" i="33"/>
  <c r="G31" i="33" s="1"/>
  <c r="I8" i="33"/>
  <c r="I53" i="32"/>
  <c r="I54" i="32" s="1"/>
  <c r="I27" i="32"/>
  <c r="I31" i="32" s="1"/>
  <c r="P8" i="34"/>
  <c r="P53" i="33"/>
  <c r="P54" i="33" s="1"/>
  <c r="P27" i="33"/>
  <c r="P31" i="33" s="1"/>
  <c r="K8" i="33"/>
  <c r="K53" i="32"/>
  <c r="K54" i="32" s="1"/>
  <c r="K27" i="32"/>
  <c r="K31" i="32" s="1"/>
  <c r="N41" i="31"/>
  <c r="O8" i="34"/>
  <c r="O53" i="33"/>
  <c r="O54" i="33" s="1"/>
  <c r="O27" i="33"/>
  <c r="O31" i="33" s="1"/>
  <c r="L2" i="19"/>
  <c r="C30" i="19" s="1"/>
  <c r="C32" i="19" s="1"/>
  <c r="D30" i="19" s="1"/>
  <c r="D32" i="19" s="1"/>
  <c r="E30" i="19" s="1"/>
  <c r="E32" i="19" s="1"/>
  <c r="F30" i="19" s="1"/>
  <c r="F32" i="19" s="1"/>
  <c r="G30" i="19" s="1"/>
  <c r="G32" i="19" s="1"/>
  <c r="H30" i="19" s="1"/>
  <c r="H32" i="19" s="1"/>
  <c r="I30" i="19" s="1"/>
  <c r="I32" i="19" s="1"/>
  <c r="J30" i="19" s="1"/>
  <c r="J32" i="19" s="1"/>
  <c r="K30" i="19" s="1"/>
  <c r="K32" i="19" s="1"/>
  <c r="L30" i="19" s="1"/>
  <c r="L32" i="19" s="1"/>
  <c r="M30" i="19" s="1"/>
  <c r="M32" i="19" s="1"/>
  <c r="N30" i="19" s="1"/>
  <c r="N32" i="19" s="1"/>
  <c r="O30" i="19" s="1"/>
  <c r="O32" i="19" s="1"/>
  <c r="P30" i="19" s="1"/>
  <c r="P32" i="19" s="1"/>
  <c r="D5" i="23"/>
  <c r="D4" i="23"/>
  <c r="D47" i="23"/>
  <c r="D2" i="24"/>
  <c r="C7" i="23"/>
  <c r="M7" i="22"/>
  <c r="K7" i="22"/>
  <c r="L52" i="22"/>
  <c r="H7" i="22"/>
  <c r="C52" i="22"/>
  <c r="K52" i="22"/>
  <c r="E52" i="22"/>
  <c r="D7" i="22"/>
  <c r="N52" i="22"/>
  <c r="J52" i="22"/>
  <c r="L7" i="22"/>
  <c r="D52" i="22"/>
  <c r="M52" i="22"/>
  <c r="G52" i="22"/>
  <c r="H52" i="22"/>
  <c r="P7" i="22"/>
  <c r="F52" i="22"/>
  <c r="F7" i="22"/>
  <c r="N7" i="22"/>
  <c r="G7" i="22"/>
  <c r="I7" i="22"/>
  <c r="E7" i="22"/>
  <c r="J7" i="22"/>
  <c r="O7" i="22"/>
  <c r="I52" i="22"/>
  <c r="P52" i="22"/>
  <c r="O52" i="22"/>
  <c r="K42" i="19"/>
  <c r="L4" i="20"/>
  <c r="K75" i="20" s="1"/>
  <c r="K78" i="20" s="1"/>
  <c r="D3" i="24"/>
  <c r="K39" i="33" l="1"/>
  <c r="N41" i="32"/>
  <c r="N8" i="35"/>
  <c r="N53" i="34"/>
  <c r="N54" i="34" s="1"/>
  <c r="N27" i="34"/>
  <c r="N31" i="34" s="1"/>
  <c r="P8" i="35"/>
  <c r="P53" i="34"/>
  <c r="P54" i="34" s="1"/>
  <c r="P27" i="34"/>
  <c r="P31" i="34" s="1"/>
  <c r="L8" i="35"/>
  <c r="L53" i="34"/>
  <c r="L54" i="34" s="1"/>
  <c r="L27" i="34"/>
  <c r="L31" i="34" s="1"/>
  <c r="H8" i="35"/>
  <c r="H53" i="34"/>
  <c r="H54" i="34" s="1"/>
  <c r="H27" i="34"/>
  <c r="H31" i="34" s="1"/>
  <c r="I8" i="34"/>
  <c r="I53" i="33"/>
  <c r="I54" i="33" s="1"/>
  <c r="I27" i="33"/>
  <c r="I31" i="33" s="1"/>
  <c r="M8" i="35"/>
  <c r="M53" i="34"/>
  <c r="M54" i="34" s="1"/>
  <c r="M27" i="34"/>
  <c r="M31" i="34" s="1"/>
  <c r="O8" i="35"/>
  <c r="O53" i="34"/>
  <c r="O54" i="34" s="1"/>
  <c r="O27" i="34"/>
  <c r="O31" i="34" s="1"/>
  <c r="E8" i="35"/>
  <c r="E53" i="34"/>
  <c r="E54" i="34" s="1"/>
  <c r="E27" i="34"/>
  <c r="E31" i="33"/>
  <c r="K8" i="34"/>
  <c r="K53" i="33"/>
  <c r="K54" i="33" s="1"/>
  <c r="K27" i="33"/>
  <c r="K31" i="33" s="1"/>
  <c r="F8" i="35"/>
  <c r="F53" i="34"/>
  <c r="F54" i="34" s="1"/>
  <c r="F27" i="34"/>
  <c r="F31" i="34" s="1"/>
  <c r="G8" i="35"/>
  <c r="G53" i="34"/>
  <c r="G54" i="34" s="1"/>
  <c r="G27" i="34"/>
  <c r="G31" i="34" s="1"/>
  <c r="J8" i="35"/>
  <c r="J53" i="34"/>
  <c r="J54" i="34" s="1"/>
  <c r="J27" i="34"/>
  <c r="J31" i="34" s="1"/>
  <c r="K36" i="19"/>
  <c r="K41" i="19" s="1"/>
  <c r="L2" i="20" s="1"/>
  <c r="C30" i="20" s="1"/>
  <c r="K36" i="20" s="1"/>
  <c r="K41" i="20" s="1"/>
  <c r="L2" i="21" s="1"/>
  <c r="C30" i="21" s="1"/>
  <c r="D5" i="24"/>
  <c r="D4" i="24"/>
  <c r="O52" i="23"/>
  <c r="D7" i="23"/>
  <c r="N7" i="23"/>
  <c r="L52" i="23"/>
  <c r="N52" i="23"/>
  <c r="K52" i="23"/>
  <c r="F7" i="23"/>
  <c r="I52" i="23"/>
  <c r="J52" i="23"/>
  <c r="M52" i="23"/>
  <c r="I7" i="23"/>
  <c r="H52" i="23"/>
  <c r="L7" i="23"/>
  <c r="O7" i="23"/>
  <c r="D52" i="23"/>
  <c r="G7" i="23"/>
  <c r="P7" i="23"/>
  <c r="H7" i="23"/>
  <c r="E7" i="23"/>
  <c r="K7" i="23"/>
  <c r="E52" i="23"/>
  <c r="C52" i="23"/>
  <c r="F52" i="23"/>
  <c r="M7" i="23"/>
  <c r="J7" i="23"/>
  <c r="G52" i="23"/>
  <c r="P52" i="23"/>
  <c r="C7" i="24"/>
  <c r="D2" i="25"/>
  <c r="D47" i="24"/>
  <c r="D3" i="25"/>
  <c r="K42" i="20"/>
  <c r="L4" i="21"/>
  <c r="K75" i="21" s="1"/>
  <c r="K78" i="21" s="1"/>
  <c r="K39" i="34" l="1"/>
  <c r="F8" i="36"/>
  <c r="F53" i="35"/>
  <c r="F54" i="35" s="1"/>
  <c r="F27" i="35"/>
  <c r="F31" i="35" s="1"/>
  <c r="L8" i="36"/>
  <c r="L53" i="35"/>
  <c r="L54" i="35" s="1"/>
  <c r="L27" i="35"/>
  <c r="L31" i="35" s="1"/>
  <c r="E8" i="36"/>
  <c r="E53" i="35"/>
  <c r="E54" i="35" s="1"/>
  <c r="E27" i="35"/>
  <c r="O8" i="36"/>
  <c r="O53" i="35"/>
  <c r="O54" i="35" s="1"/>
  <c r="O27" i="35"/>
  <c r="O31" i="35" s="1"/>
  <c r="K8" i="35"/>
  <c r="K53" i="34"/>
  <c r="K54" i="34" s="1"/>
  <c r="K27" i="34"/>
  <c r="K31" i="34" s="1"/>
  <c r="P8" i="36"/>
  <c r="P53" i="35"/>
  <c r="P54" i="35" s="1"/>
  <c r="P27" i="35"/>
  <c r="P31" i="35" s="1"/>
  <c r="G8" i="36"/>
  <c r="G53" i="35"/>
  <c r="G54" i="35" s="1"/>
  <c r="G27" i="35"/>
  <c r="G31" i="35" s="1"/>
  <c r="N41" i="33"/>
  <c r="H8" i="36"/>
  <c r="H53" i="35"/>
  <c r="H54" i="35" s="1"/>
  <c r="H27" i="35"/>
  <c r="H31" i="35" s="1"/>
  <c r="E31" i="34"/>
  <c r="N8" i="36"/>
  <c r="N53" i="35"/>
  <c r="N54" i="35" s="1"/>
  <c r="N27" i="35"/>
  <c r="N31" i="35" s="1"/>
  <c r="J8" i="36"/>
  <c r="J53" i="35"/>
  <c r="J54" i="35" s="1"/>
  <c r="J27" i="35"/>
  <c r="J31" i="35" s="1"/>
  <c r="I8" i="35"/>
  <c r="I53" i="34"/>
  <c r="I54" i="34" s="1"/>
  <c r="I27" i="34"/>
  <c r="I31" i="34" s="1"/>
  <c r="M8" i="36"/>
  <c r="M53" i="35"/>
  <c r="M54" i="35" s="1"/>
  <c r="M27" i="35"/>
  <c r="M31" i="35" s="1"/>
  <c r="C32" i="20"/>
  <c r="D30" i="20" s="1"/>
  <c r="D32" i="20" s="1"/>
  <c r="E30" i="20" s="1"/>
  <c r="E32" i="20" s="1"/>
  <c r="F30" i="20" s="1"/>
  <c r="F32" i="20" s="1"/>
  <c r="G30" i="20" s="1"/>
  <c r="G32" i="20" s="1"/>
  <c r="H30" i="20" s="1"/>
  <c r="H32" i="20" s="1"/>
  <c r="I30" i="20" s="1"/>
  <c r="I32" i="20" s="1"/>
  <c r="J30" i="20" s="1"/>
  <c r="J32" i="20" s="1"/>
  <c r="K30" i="20" s="1"/>
  <c r="K32" i="20" s="1"/>
  <c r="L30" i="20" s="1"/>
  <c r="L32" i="20" s="1"/>
  <c r="M30" i="20" s="1"/>
  <c r="M32" i="20" s="1"/>
  <c r="N30" i="20" s="1"/>
  <c r="N32" i="20" s="1"/>
  <c r="O30" i="20" s="1"/>
  <c r="O32" i="20" s="1"/>
  <c r="P30" i="20" s="1"/>
  <c r="P32" i="20" s="1"/>
  <c r="D5" i="25"/>
  <c r="D4" i="25"/>
  <c r="D47" i="25"/>
  <c r="C7" i="25"/>
  <c r="F52" i="24"/>
  <c r="P7" i="24"/>
  <c r="C52" i="24"/>
  <c r="M52" i="24"/>
  <c r="K52" i="24"/>
  <c r="P52" i="24"/>
  <c r="G7" i="24"/>
  <c r="J52" i="24"/>
  <c r="N7" i="24"/>
  <c r="M7" i="24"/>
  <c r="O7" i="24"/>
  <c r="L7" i="24"/>
  <c r="H7" i="24"/>
  <c r="F7" i="24"/>
  <c r="L52" i="24"/>
  <c r="J7" i="24"/>
  <c r="D52" i="24"/>
  <c r="I52" i="24"/>
  <c r="I7" i="24"/>
  <c r="E52" i="24"/>
  <c r="K7" i="24"/>
  <c r="D7" i="24"/>
  <c r="O52" i="24"/>
  <c r="N52" i="24"/>
  <c r="G52" i="24"/>
  <c r="H52" i="24"/>
  <c r="E7" i="24"/>
  <c r="C32" i="21"/>
  <c r="D30" i="21" s="1"/>
  <c r="D32" i="21" s="1"/>
  <c r="E30" i="21" s="1"/>
  <c r="E32" i="21" s="1"/>
  <c r="F30" i="21" s="1"/>
  <c r="F32" i="21" s="1"/>
  <c r="G30" i="21" s="1"/>
  <c r="G32" i="21" s="1"/>
  <c r="H30" i="21" s="1"/>
  <c r="H32" i="21" s="1"/>
  <c r="I30" i="21" s="1"/>
  <c r="I32" i="21" s="1"/>
  <c r="J30" i="21" s="1"/>
  <c r="J32" i="21" s="1"/>
  <c r="K30" i="21" s="1"/>
  <c r="K32" i="21" s="1"/>
  <c r="L30" i="21" s="1"/>
  <c r="L32" i="21" s="1"/>
  <c r="M30" i="21" s="1"/>
  <c r="M32" i="21" s="1"/>
  <c r="N30" i="21" s="1"/>
  <c r="N32" i="21" s="1"/>
  <c r="O30" i="21" s="1"/>
  <c r="O32" i="21" s="1"/>
  <c r="P30" i="21" s="1"/>
  <c r="P32" i="21" s="1"/>
  <c r="K36" i="21"/>
  <c r="K41" i="21" s="1"/>
  <c r="L2" i="22" s="1"/>
  <c r="C30" i="22" s="1"/>
  <c r="D3" i="26"/>
  <c r="K42" i="21"/>
  <c r="L4" i="22"/>
  <c r="K75" i="22" s="1"/>
  <c r="K78" i="22" s="1"/>
  <c r="J8" i="37" l="1"/>
  <c r="J53" i="36"/>
  <c r="J54" i="36" s="1"/>
  <c r="J27" i="36"/>
  <c r="J31" i="36" s="1"/>
  <c r="H8" i="37"/>
  <c r="H53" i="36"/>
  <c r="H54" i="36" s="1"/>
  <c r="H27" i="36"/>
  <c r="H31" i="36" s="1"/>
  <c r="E8" i="37"/>
  <c r="E53" i="36"/>
  <c r="E54" i="36" s="1"/>
  <c r="E27" i="36"/>
  <c r="K8" i="36"/>
  <c r="K53" i="35"/>
  <c r="K54" i="35" s="1"/>
  <c r="K27" i="35"/>
  <c r="K31" i="35" s="1"/>
  <c r="N41" i="34"/>
  <c r="G8" i="37"/>
  <c r="G53" i="36"/>
  <c r="G54" i="36" s="1"/>
  <c r="G27" i="36"/>
  <c r="G31" i="36" s="1"/>
  <c r="L8" i="37"/>
  <c r="L53" i="36"/>
  <c r="L54" i="36" s="1"/>
  <c r="L27" i="36"/>
  <c r="L31" i="36" s="1"/>
  <c r="M8" i="37"/>
  <c r="M53" i="36"/>
  <c r="M54" i="36" s="1"/>
  <c r="M27" i="36"/>
  <c r="M31" i="36" s="1"/>
  <c r="I8" i="36"/>
  <c r="I53" i="35"/>
  <c r="I54" i="35" s="1"/>
  <c r="I27" i="35"/>
  <c r="I31" i="35" s="1"/>
  <c r="O8" i="37"/>
  <c r="O53" i="36"/>
  <c r="O54" i="36" s="1"/>
  <c r="O27" i="36"/>
  <c r="O31" i="36" s="1"/>
  <c r="N8" i="37"/>
  <c r="N53" i="36"/>
  <c r="N54" i="36" s="1"/>
  <c r="N27" i="36"/>
  <c r="N31" i="36" s="1"/>
  <c r="E31" i="35"/>
  <c r="P8" i="37"/>
  <c r="P53" i="36"/>
  <c r="P54" i="36" s="1"/>
  <c r="P27" i="36"/>
  <c r="P31" i="36" s="1"/>
  <c r="K39" i="35"/>
  <c r="F8" i="37"/>
  <c r="F53" i="36"/>
  <c r="F54" i="36" s="1"/>
  <c r="F27" i="36"/>
  <c r="F31" i="36" s="1"/>
  <c r="D5" i="26"/>
  <c r="D4" i="26"/>
  <c r="J7" i="25"/>
  <c r="E7" i="25"/>
  <c r="N52" i="25"/>
  <c r="N7" i="25"/>
  <c r="G7" i="25"/>
  <c r="P52" i="25"/>
  <c r="H7" i="25"/>
  <c r="D52" i="25"/>
  <c r="C52" i="25"/>
  <c r="I7" i="25"/>
  <c r="K52" i="25"/>
  <c r="P7" i="25"/>
  <c r="D2" i="26" s="1"/>
  <c r="I52" i="25"/>
  <c r="L52" i="25"/>
  <c r="O52" i="25"/>
  <c r="J52" i="25"/>
  <c r="F7" i="25"/>
  <c r="H52" i="25"/>
  <c r="G52" i="25"/>
  <c r="D7" i="25"/>
  <c r="M7" i="25"/>
  <c r="E52" i="25"/>
  <c r="K7" i="25"/>
  <c r="O7" i="25"/>
  <c r="F52" i="25"/>
  <c r="M52" i="25"/>
  <c r="L7" i="25"/>
  <c r="C32" i="22"/>
  <c r="D30" i="22" s="1"/>
  <c r="D32" i="22" s="1"/>
  <c r="E30" i="22" s="1"/>
  <c r="E32" i="22" s="1"/>
  <c r="F30" i="22" s="1"/>
  <c r="F32" i="22" s="1"/>
  <c r="G30" i="22" s="1"/>
  <c r="G32" i="22" s="1"/>
  <c r="H30" i="22" s="1"/>
  <c r="H32" i="22" s="1"/>
  <c r="I30" i="22" s="1"/>
  <c r="I32" i="22" s="1"/>
  <c r="J30" i="22" s="1"/>
  <c r="J32" i="22" s="1"/>
  <c r="K30" i="22" s="1"/>
  <c r="K32" i="22" s="1"/>
  <c r="L30" i="22" s="1"/>
  <c r="L32" i="22" s="1"/>
  <c r="M30" i="22" s="1"/>
  <c r="M32" i="22" s="1"/>
  <c r="N30" i="22" s="1"/>
  <c r="N32" i="22" s="1"/>
  <c r="O30" i="22" s="1"/>
  <c r="O32" i="22" s="1"/>
  <c r="P30" i="22" s="1"/>
  <c r="P32" i="22" s="1"/>
  <c r="K36" i="22"/>
  <c r="K41" i="22" s="1"/>
  <c r="L2" i="23" s="1"/>
  <c r="C30" i="23" s="1"/>
  <c r="K42" i="22"/>
  <c r="L4" i="23"/>
  <c r="K75" i="23" s="1"/>
  <c r="K78" i="23" s="1"/>
  <c r="D3" i="27"/>
  <c r="M8" i="38" l="1"/>
  <c r="M8" i="44" s="1"/>
  <c r="M53" i="37"/>
  <c r="M54" i="37" s="1"/>
  <c r="M27" i="37"/>
  <c r="M31" i="37" s="1"/>
  <c r="I8" i="37"/>
  <c r="I53" i="36"/>
  <c r="I54" i="36" s="1"/>
  <c r="I27" i="36"/>
  <c r="I31" i="36" s="1"/>
  <c r="K39" i="36"/>
  <c r="F8" i="38"/>
  <c r="F8" i="44" s="1"/>
  <c r="F53" i="37"/>
  <c r="F54" i="37" s="1"/>
  <c r="F27" i="37"/>
  <c r="F31" i="37" s="1"/>
  <c r="G8" i="38"/>
  <c r="G8" i="44" s="1"/>
  <c r="G53" i="37"/>
  <c r="G54" i="37" s="1"/>
  <c r="G27" i="37"/>
  <c r="G31" i="37" s="1"/>
  <c r="E8" i="38"/>
  <c r="E8" i="44" s="1"/>
  <c r="E53" i="37"/>
  <c r="E54" i="37" s="1"/>
  <c r="E27" i="37"/>
  <c r="H8" i="38"/>
  <c r="H8" i="44" s="1"/>
  <c r="H53" i="37"/>
  <c r="H54" i="37" s="1"/>
  <c r="H27" i="37"/>
  <c r="H31" i="37" s="1"/>
  <c r="N8" i="38"/>
  <c r="N8" i="44" s="1"/>
  <c r="N53" i="37"/>
  <c r="N54" i="37" s="1"/>
  <c r="N27" i="37"/>
  <c r="N31" i="37" s="1"/>
  <c r="P8" i="38"/>
  <c r="P8" i="44" s="1"/>
  <c r="P53" i="37"/>
  <c r="P54" i="37" s="1"/>
  <c r="P27" i="37"/>
  <c r="P31" i="37" s="1"/>
  <c r="O8" i="38"/>
  <c r="O8" i="44" s="1"/>
  <c r="O53" i="37"/>
  <c r="O54" i="37" s="1"/>
  <c r="O27" i="37"/>
  <c r="O31" i="37" s="1"/>
  <c r="K8" i="37"/>
  <c r="K39" i="37" s="1"/>
  <c r="K53" i="36"/>
  <c r="K54" i="36" s="1"/>
  <c r="K27" i="36"/>
  <c r="K31" i="36" s="1"/>
  <c r="N41" i="35"/>
  <c r="L8" i="38"/>
  <c r="L8" i="44" s="1"/>
  <c r="L53" i="37"/>
  <c r="L54" i="37" s="1"/>
  <c r="L27" i="37"/>
  <c r="L31" i="37" s="1"/>
  <c r="E31" i="36"/>
  <c r="J8" i="38"/>
  <c r="J8" i="44" s="1"/>
  <c r="J53" i="37"/>
  <c r="J54" i="37" s="1"/>
  <c r="J27" i="37"/>
  <c r="J31" i="37" s="1"/>
  <c r="D5" i="27"/>
  <c r="D4" i="27"/>
  <c r="D47" i="26"/>
  <c r="C7" i="26"/>
  <c r="D2" i="27"/>
  <c r="C32" i="23"/>
  <c r="D30" i="23" s="1"/>
  <c r="D32" i="23" s="1"/>
  <c r="E30" i="23" s="1"/>
  <c r="E32" i="23" s="1"/>
  <c r="F30" i="23" s="1"/>
  <c r="F32" i="23" s="1"/>
  <c r="G30" i="23" s="1"/>
  <c r="G32" i="23" s="1"/>
  <c r="H30" i="23" s="1"/>
  <c r="H32" i="23" s="1"/>
  <c r="I30" i="23" s="1"/>
  <c r="I32" i="23" s="1"/>
  <c r="J30" i="23" s="1"/>
  <c r="J32" i="23" s="1"/>
  <c r="K30" i="23" s="1"/>
  <c r="K32" i="23" s="1"/>
  <c r="L30" i="23" s="1"/>
  <c r="L32" i="23" s="1"/>
  <c r="M30" i="23" s="1"/>
  <c r="M32" i="23" s="1"/>
  <c r="N30" i="23" s="1"/>
  <c r="N32" i="23" s="1"/>
  <c r="O30" i="23" s="1"/>
  <c r="O32" i="23" s="1"/>
  <c r="P30" i="23" s="1"/>
  <c r="P32" i="23" s="1"/>
  <c r="K36" i="23"/>
  <c r="K41" i="23" s="1"/>
  <c r="L2" i="24" s="1"/>
  <c r="C30" i="24" s="1"/>
  <c r="K42" i="23"/>
  <c r="L4" i="24"/>
  <c r="K75" i="24" s="1"/>
  <c r="K78" i="24" s="1"/>
  <c r="D3" i="28"/>
  <c r="F53" i="44" l="1"/>
  <c r="F54" i="44" s="1"/>
  <c r="F27" i="44"/>
  <c r="F31" i="44" s="1"/>
  <c r="P53" i="44"/>
  <c r="P54" i="44" s="1"/>
  <c r="P27" i="44"/>
  <c r="P31" i="44" s="1"/>
  <c r="N53" i="44"/>
  <c r="N54" i="44" s="1"/>
  <c r="N27" i="44"/>
  <c r="N31" i="44" s="1"/>
  <c r="N41" i="36"/>
  <c r="G53" i="44"/>
  <c r="G54" i="44" s="1"/>
  <c r="G27" i="44"/>
  <c r="G31" i="44" s="1"/>
  <c r="O53" i="44"/>
  <c r="O54" i="44" s="1"/>
  <c r="O27" i="44"/>
  <c r="O31" i="44" s="1"/>
  <c r="J53" i="44"/>
  <c r="J54" i="44" s="1"/>
  <c r="J27" i="44"/>
  <c r="J31" i="44" s="1"/>
  <c r="E53" i="44"/>
  <c r="E54" i="44" s="1"/>
  <c r="E27" i="44"/>
  <c r="L53" i="44"/>
  <c r="L54" i="44" s="1"/>
  <c r="L27" i="44"/>
  <c r="L31" i="44" s="1"/>
  <c r="H53" i="44"/>
  <c r="H54" i="44" s="1"/>
  <c r="H27" i="44"/>
  <c r="H31" i="44" s="1"/>
  <c r="M53" i="44"/>
  <c r="M54" i="44" s="1"/>
  <c r="M27" i="44"/>
  <c r="M31" i="44" s="1"/>
  <c r="P53" i="38"/>
  <c r="P54" i="38" s="1"/>
  <c r="P27" i="38"/>
  <c r="P31" i="38" s="1"/>
  <c r="F53" i="38"/>
  <c r="F54" i="38" s="1"/>
  <c r="F27" i="38"/>
  <c r="F31" i="38" s="1"/>
  <c r="J53" i="38"/>
  <c r="J54" i="38" s="1"/>
  <c r="J27" i="38"/>
  <c r="J31" i="38" s="1"/>
  <c r="K8" i="38"/>
  <c r="K8" i="44" s="1"/>
  <c r="K53" i="37"/>
  <c r="K54" i="37" s="1"/>
  <c r="K27" i="37"/>
  <c r="K31" i="37" s="1"/>
  <c r="N53" i="38"/>
  <c r="N54" i="38" s="1"/>
  <c r="N27" i="38"/>
  <c r="N31" i="38" s="1"/>
  <c r="I8" i="38"/>
  <c r="I8" i="44" s="1"/>
  <c r="I53" i="37"/>
  <c r="I54" i="37" s="1"/>
  <c r="I27" i="37"/>
  <c r="I31" i="37" s="1"/>
  <c r="E53" i="38"/>
  <c r="E54" i="38" s="1"/>
  <c r="E27" i="38"/>
  <c r="E31" i="38" s="1"/>
  <c r="O53" i="38"/>
  <c r="O54" i="38" s="1"/>
  <c r="O27" i="38"/>
  <c r="O31" i="38" s="1"/>
  <c r="G53" i="38"/>
  <c r="G54" i="38" s="1"/>
  <c r="G27" i="38"/>
  <c r="G31" i="38" s="1"/>
  <c r="L53" i="38"/>
  <c r="L54" i="38" s="1"/>
  <c r="L27" i="38"/>
  <c r="L31" i="38" s="1"/>
  <c r="H53" i="38"/>
  <c r="H54" i="38" s="1"/>
  <c r="H27" i="38"/>
  <c r="E31" i="37"/>
  <c r="M53" i="38"/>
  <c r="M54" i="38" s="1"/>
  <c r="M27" i="38"/>
  <c r="M31" i="38" s="1"/>
  <c r="D5" i="28"/>
  <c r="D4" i="28"/>
  <c r="C7" i="27"/>
  <c r="D47" i="27"/>
  <c r="D2" i="28"/>
  <c r="D7" i="26"/>
  <c r="M52" i="26"/>
  <c r="D52" i="26"/>
  <c r="G52" i="26"/>
  <c r="O7" i="26"/>
  <c r="E52" i="26"/>
  <c r="N7" i="26"/>
  <c r="M7" i="26"/>
  <c r="F7" i="26"/>
  <c r="G7" i="26"/>
  <c r="J52" i="26"/>
  <c r="C52" i="26"/>
  <c r="P52" i="26"/>
  <c r="L7" i="26"/>
  <c r="K7" i="26"/>
  <c r="E7" i="26"/>
  <c r="I52" i="26"/>
  <c r="L52" i="26"/>
  <c r="N52" i="26"/>
  <c r="O52" i="26"/>
  <c r="K52" i="26"/>
  <c r="F52" i="26"/>
  <c r="I7" i="26"/>
  <c r="H52" i="26"/>
  <c r="P7" i="26"/>
  <c r="H7" i="26"/>
  <c r="J7" i="26"/>
  <c r="K36" i="24"/>
  <c r="K41" i="24" s="1"/>
  <c r="L2" i="25" s="1"/>
  <c r="C30" i="25" s="1"/>
  <c r="C32" i="24"/>
  <c r="D30" i="24" s="1"/>
  <c r="D32" i="24" s="1"/>
  <c r="E30" i="24" s="1"/>
  <c r="E32" i="24" s="1"/>
  <c r="F30" i="24" s="1"/>
  <c r="F32" i="24" s="1"/>
  <c r="G30" i="24" s="1"/>
  <c r="G32" i="24" s="1"/>
  <c r="H30" i="24" s="1"/>
  <c r="H32" i="24" s="1"/>
  <c r="I30" i="24" s="1"/>
  <c r="I32" i="24" s="1"/>
  <c r="J30" i="24" s="1"/>
  <c r="J32" i="24" s="1"/>
  <c r="K30" i="24" s="1"/>
  <c r="K32" i="24" s="1"/>
  <c r="L30" i="24" s="1"/>
  <c r="L32" i="24" s="1"/>
  <c r="M30" i="24" s="1"/>
  <c r="M32" i="24" s="1"/>
  <c r="N30" i="24" s="1"/>
  <c r="N32" i="24" s="1"/>
  <c r="O30" i="24" s="1"/>
  <c r="O32" i="24" s="1"/>
  <c r="P30" i="24" s="1"/>
  <c r="P32" i="24" s="1"/>
  <c r="K42" i="24"/>
  <c r="L4" i="25"/>
  <c r="K75" i="25" s="1"/>
  <c r="K78" i="25" s="1"/>
  <c r="D3" i="29"/>
  <c r="K39" i="44" l="1"/>
  <c r="E31" i="44"/>
  <c r="I53" i="44"/>
  <c r="I54" i="44" s="1"/>
  <c r="I27" i="44"/>
  <c r="I31" i="44" s="1"/>
  <c r="K39" i="38"/>
  <c r="K53" i="44"/>
  <c r="K54" i="44" s="1"/>
  <c r="K27" i="44"/>
  <c r="K31" i="44" s="1"/>
  <c r="K53" i="38"/>
  <c r="K54" i="38" s="1"/>
  <c r="K27" i="38"/>
  <c r="K31" i="38" s="1"/>
  <c r="I53" i="38"/>
  <c r="I54" i="38" s="1"/>
  <c r="I27" i="38"/>
  <c r="I31" i="38" s="1"/>
  <c r="N41" i="37"/>
  <c r="H31" i="38"/>
  <c r="D5" i="29"/>
  <c r="D4" i="29"/>
  <c r="I52" i="27"/>
  <c r="D7" i="27"/>
  <c r="F7" i="27"/>
  <c r="D52" i="27"/>
  <c r="O7" i="27"/>
  <c r="O52" i="27"/>
  <c r="P7" i="27"/>
  <c r="C52" i="27"/>
  <c r="M7" i="27"/>
  <c r="J52" i="27"/>
  <c r="N52" i="27"/>
  <c r="K52" i="27"/>
  <c r="L52" i="27"/>
  <c r="G52" i="27"/>
  <c r="E52" i="27"/>
  <c r="J7" i="27"/>
  <c r="N7" i="27"/>
  <c r="G7" i="27"/>
  <c r="H52" i="27"/>
  <c r="H7" i="27"/>
  <c r="L7" i="27"/>
  <c r="E7" i="27"/>
  <c r="P52" i="27"/>
  <c r="F52" i="27"/>
  <c r="I7" i="27"/>
  <c r="M52" i="27"/>
  <c r="K7" i="27"/>
  <c r="D47" i="28"/>
  <c r="D2" i="29"/>
  <c r="C7" i="28"/>
  <c r="K36" i="25"/>
  <c r="K41" i="25" s="1"/>
  <c r="L2" i="26" s="1"/>
  <c r="C30" i="26" s="1"/>
  <c r="C32" i="25"/>
  <c r="D30" i="25" s="1"/>
  <c r="D32" i="25" s="1"/>
  <c r="E30" i="25" s="1"/>
  <c r="E32" i="25" s="1"/>
  <c r="F30" i="25" s="1"/>
  <c r="F32" i="25" s="1"/>
  <c r="G30" i="25" s="1"/>
  <c r="G32" i="25" s="1"/>
  <c r="H30" i="25" s="1"/>
  <c r="H32" i="25" s="1"/>
  <c r="I30" i="25" s="1"/>
  <c r="I32" i="25" s="1"/>
  <c r="J30" i="25" s="1"/>
  <c r="J32" i="25" s="1"/>
  <c r="K30" i="25" s="1"/>
  <c r="K32" i="25" s="1"/>
  <c r="L30" i="25" s="1"/>
  <c r="L32" i="25" s="1"/>
  <c r="M30" i="25" s="1"/>
  <c r="M32" i="25" s="1"/>
  <c r="N30" i="25" s="1"/>
  <c r="N32" i="25" s="1"/>
  <c r="O30" i="25" s="1"/>
  <c r="O32" i="25" s="1"/>
  <c r="P30" i="25" s="1"/>
  <c r="P32" i="25" s="1"/>
  <c r="K42" i="25"/>
  <c r="L4" i="26"/>
  <c r="K75" i="26" s="1"/>
  <c r="K78" i="26" s="1"/>
  <c r="D3" i="30"/>
  <c r="N41" i="38" l="1"/>
  <c r="N41" i="44"/>
  <c r="D5" i="30"/>
  <c r="D4" i="30"/>
  <c r="C7" i="29"/>
  <c r="D2" i="30"/>
  <c r="D47" i="29"/>
  <c r="P52" i="28"/>
  <c r="F52" i="28"/>
  <c r="K52" i="28"/>
  <c r="E52" i="28"/>
  <c r="L7" i="28"/>
  <c r="I52" i="28"/>
  <c r="I7" i="28"/>
  <c r="C52" i="28"/>
  <c r="M7" i="28"/>
  <c r="D7" i="28"/>
  <c r="N52" i="28"/>
  <c r="M52" i="28"/>
  <c r="J7" i="28"/>
  <c r="H7" i="28"/>
  <c r="K7" i="28"/>
  <c r="D52" i="28"/>
  <c r="N7" i="28"/>
  <c r="G52" i="28"/>
  <c r="F7" i="28"/>
  <c r="J52" i="28"/>
  <c r="O52" i="28"/>
  <c r="P7" i="28"/>
  <c r="G7" i="28"/>
  <c r="O7" i="28"/>
  <c r="H52" i="28"/>
  <c r="E7" i="28"/>
  <c r="L52" i="28"/>
  <c r="K36" i="26"/>
  <c r="K41" i="26" s="1"/>
  <c r="L2" i="27" s="1"/>
  <c r="C30" i="27" s="1"/>
  <c r="C32" i="26"/>
  <c r="D30" i="26" s="1"/>
  <c r="D32" i="26" s="1"/>
  <c r="E30" i="26" s="1"/>
  <c r="E32" i="26" s="1"/>
  <c r="F30" i="26" s="1"/>
  <c r="F32" i="26" s="1"/>
  <c r="G30" i="26" s="1"/>
  <c r="G32" i="26" s="1"/>
  <c r="H30" i="26" s="1"/>
  <c r="H32" i="26" s="1"/>
  <c r="I30" i="26" s="1"/>
  <c r="I32" i="26" s="1"/>
  <c r="J30" i="26" s="1"/>
  <c r="J32" i="26" s="1"/>
  <c r="K30" i="26" s="1"/>
  <c r="K32" i="26" s="1"/>
  <c r="L30" i="26" s="1"/>
  <c r="L32" i="26" s="1"/>
  <c r="M30" i="26" s="1"/>
  <c r="M32" i="26" s="1"/>
  <c r="N30" i="26" s="1"/>
  <c r="N32" i="26" s="1"/>
  <c r="O30" i="26" s="1"/>
  <c r="O32" i="26" s="1"/>
  <c r="P30" i="26" s="1"/>
  <c r="P32" i="26" s="1"/>
  <c r="K42" i="26"/>
  <c r="L4" i="27"/>
  <c r="K75" i="27" s="1"/>
  <c r="K78" i="27" s="1"/>
  <c r="D3" i="31"/>
  <c r="D5" i="31" l="1"/>
  <c r="D4" i="31"/>
  <c r="D2" i="31"/>
  <c r="C7" i="30"/>
  <c r="D47" i="30"/>
  <c r="L52" i="29"/>
  <c r="K7" i="29"/>
  <c r="O7" i="29"/>
  <c r="J52" i="29"/>
  <c r="F52" i="29"/>
  <c r="E7" i="29"/>
  <c r="E52" i="29"/>
  <c r="J7" i="29"/>
  <c r="M52" i="29"/>
  <c r="H7" i="29"/>
  <c r="L7" i="29"/>
  <c r="P52" i="29"/>
  <c r="G52" i="29"/>
  <c r="I52" i="29"/>
  <c r="D7" i="29"/>
  <c r="P7" i="29"/>
  <c r="M7" i="29"/>
  <c r="I7" i="29"/>
  <c r="N52" i="29"/>
  <c r="G7" i="29"/>
  <c r="K52" i="29"/>
  <c r="N7" i="29"/>
  <c r="H52" i="29"/>
  <c r="C52" i="29"/>
  <c r="F7" i="29"/>
  <c r="D52" i="29"/>
  <c r="O52" i="29"/>
  <c r="K36" i="27"/>
  <c r="K41" i="27" s="1"/>
  <c r="L2" i="28" s="1"/>
  <c r="C30" i="28" s="1"/>
  <c r="C32" i="27"/>
  <c r="D30" i="27" s="1"/>
  <c r="D32" i="27" s="1"/>
  <c r="E30" i="27" s="1"/>
  <c r="E32" i="27" s="1"/>
  <c r="F30" i="27" s="1"/>
  <c r="F32" i="27" s="1"/>
  <c r="G30" i="27" s="1"/>
  <c r="G32" i="27" s="1"/>
  <c r="H30" i="27" s="1"/>
  <c r="H32" i="27" s="1"/>
  <c r="I30" i="27" s="1"/>
  <c r="I32" i="27" s="1"/>
  <c r="J30" i="27" s="1"/>
  <c r="J32" i="27" s="1"/>
  <c r="K30" i="27" s="1"/>
  <c r="K32" i="27" s="1"/>
  <c r="L30" i="27" s="1"/>
  <c r="L32" i="27" s="1"/>
  <c r="M30" i="27" s="1"/>
  <c r="M32" i="27" s="1"/>
  <c r="N30" i="27" s="1"/>
  <c r="N32" i="27" s="1"/>
  <c r="O30" i="27" s="1"/>
  <c r="O32" i="27" s="1"/>
  <c r="P30" i="27" s="1"/>
  <c r="P32" i="27" s="1"/>
  <c r="D3" i="32"/>
  <c r="K42" i="27"/>
  <c r="L4" i="28"/>
  <c r="K75" i="28" s="1"/>
  <c r="K78" i="28" s="1"/>
  <c r="D5" i="32" l="1"/>
  <c r="D4" i="32"/>
  <c r="O52" i="30"/>
  <c r="O7" i="30"/>
  <c r="F7" i="30"/>
  <c r="N7" i="30"/>
  <c r="N52" i="30"/>
  <c r="J7" i="30"/>
  <c r="P7" i="30"/>
  <c r="H52" i="30"/>
  <c r="L52" i="30"/>
  <c r="I7" i="30"/>
  <c r="I52" i="30"/>
  <c r="G7" i="30"/>
  <c r="H7" i="30"/>
  <c r="C52" i="30"/>
  <c r="L7" i="30"/>
  <c r="G52" i="30"/>
  <c r="M52" i="30"/>
  <c r="K52" i="30"/>
  <c r="D52" i="30"/>
  <c r="D7" i="30"/>
  <c r="M7" i="30"/>
  <c r="K7" i="30"/>
  <c r="P52" i="30"/>
  <c r="F52" i="30"/>
  <c r="E52" i="30"/>
  <c r="E7" i="30"/>
  <c r="J52" i="30"/>
  <c r="D2" i="32"/>
  <c r="C7" i="31"/>
  <c r="D47" i="31"/>
  <c r="K36" i="28"/>
  <c r="K41" i="28" s="1"/>
  <c r="L2" i="29" s="1"/>
  <c r="C30" i="29" s="1"/>
  <c r="C32" i="28"/>
  <c r="D30" i="28" s="1"/>
  <c r="D32" i="28" s="1"/>
  <c r="E30" i="28" s="1"/>
  <c r="E32" i="28" s="1"/>
  <c r="F30" i="28" s="1"/>
  <c r="F32" i="28" s="1"/>
  <c r="G30" i="28" s="1"/>
  <c r="G32" i="28" s="1"/>
  <c r="H30" i="28" s="1"/>
  <c r="H32" i="28" s="1"/>
  <c r="I30" i="28" s="1"/>
  <c r="I32" i="28" s="1"/>
  <c r="J30" i="28" s="1"/>
  <c r="J32" i="28" s="1"/>
  <c r="K30" i="28" s="1"/>
  <c r="K32" i="28" s="1"/>
  <c r="L30" i="28" s="1"/>
  <c r="L32" i="28" s="1"/>
  <c r="M30" i="28" s="1"/>
  <c r="M32" i="28" s="1"/>
  <c r="N30" i="28" s="1"/>
  <c r="N32" i="28" s="1"/>
  <c r="O30" i="28" s="1"/>
  <c r="O32" i="28" s="1"/>
  <c r="P30" i="28" s="1"/>
  <c r="P32" i="28" s="1"/>
  <c r="D3" i="33"/>
  <c r="K42" i="28"/>
  <c r="L4" i="29"/>
  <c r="K75" i="29" s="1"/>
  <c r="K78" i="29" s="1"/>
  <c r="D5" i="33" l="1"/>
  <c r="D4" i="33"/>
  <c r="I52" i="31"/>
  <c r="O7" i="31"/>
  <c r="D52" i="31"/>
  <c r="F52" i="31"/>
  <c r="H7" i="31"/>
  <c r="G52" i="31"/>
  <c r="M52" i="31"/>
  <c r="K7" i="31"/>
  <c r="L7" i="31"/>
  <c r="H52" i="31"/>
  <c r="E7" i="31"/>
  <c r="N52" i="31"/>
  <c r="F7" i="31"/>
  <c r="K52" i="31"/>
  <c r="L52" i="31"/>
  <c r="M7" i="31"/>
  <c r="E52" i="31"/>
  <c r="D7" i="31"/>
  <c r="O52" i="31"/>
  <c r="I7" i="31"/>
  <c r="J52" i="31"/>
  <c r="N7" i="31"/>
  <c r="C52" i="31"/>
  <c r="J7" i="31"/>
  <c r="G7" i="31"/>
  <c r="P52" i="31"/>
  <c r="P7" i="31"/>
  <c r="C7" i="32"/>
  <c r="D47" i="32"/>
  <c r="D2" i="33"/>
  <c r="K36" i="29"/>
  <c r="K41" i="29" s="1"/>
  <c r="L2" i="30" s="1"/>
  <c r="C30" i="30" s="1"/>
  <c r="C32" i="29"/>
  <c r="D30" i="29" s="1"/>
  <c r="D32" i="29" s="1"/>
  <c r="E30" i="29" s="1"/>
  <c r="E32" i="29" s="1"/>
  <c r="F30" i="29" s="1"/>
  <c r="F32" i="29" s="1"/>
  <c r="G30" i="29" s="1"/>
  <c r="G32" i="29" s="1"/>
  <c r="H30" i="29" s="1"/>
  <c r="H32" i="29" s="1"/>
  <c r="I30" i="29" s="1"/>
  <c r="I32" i="29" s="1"/>
  <c r="J30" i="29" s="1"/>
  <c r="J32" i="29" s="1"/>
  <c r="K30" i="29" s="1"/>
  <c r="K32" i="29" s="1"/>
  <c r="L30" i="29" s="1"/>
  <c r="L32" i="29" s="1"/>
  <c r="M30" i="29" s="1"/>
  <c r="M32" i="29" s="1"/>
  <c r="N30" i="29" s="1"/>
  <c r="N32" i="29" s="1"/>
  <c r="O30" i="29" s="1"/>
  <c r="O32" i="29" s="1"/>
  <c r="P30" i="29" s="1"/>
  <c r="P32" i="29" s="1"/>
  <c r="K42" i="29"/>
  <c r="L4" i="30"/>
  <c r="K75" i="30" s="1"/>
  <c r="K78" i="30" s="1"/>
  <c r="D3" i="34"/>
  <c r="D5" i="34" l="1"/>
  <c r="D4" i="34"/>
  <c r="F52" i="32"/>
  <c r="O52" i="32"/>
  <c r="E7" i="32"/>
  <c r="K7" i="32"/>
  <c r="G7" i="32"/>
  <c r="I52" i="32"/>
  <c r="F7" i="32"/>
  <c r="D52" i="32"/>
  <c r="I7" i="32"/>
  <c r="K52" i="32"/>
  <c r="P52" i="32"/>
  <c r="N7" i="32"/>
  <c r="H7" i="32"/>
  <c r="O7" i="32"/>
  <c r="G52" i="32"/>
  <c r="J7" i="32"/>
  <c r="H52" i="32"/>
  <c r="E52" i="32"/>
  <c r="J52" i="32"/>
  <c r="C52" i="32"/>
  <c r="L52" i="32"/>
  <c r="M52" i="32"/>
  <c r="N52" i="32"/>
  <c r="P7" i="32"/>
  <c r="M7" i="32"/>
  <c r="L7" i="32"/>
  <c r="D7" i="32"/>
  <c r="D47" i="33"/>
  <c r="D2" i="34"/>
  <c r="C7" i="33"/>
  <c r="K36" i="30"/>
  <c r="K41" i="30" s="1"/>
  <c r="L2" i="31" s="1"/>
  <c r="C30" i="31" s="1"/>
  <c r="C32" i="30"/>
  <c r="D30" i="30" s="1"/>
  <c r="D32" i="30" s="1"/>
  <c r="E30" i="30" s="1"/>
  <c r="E32" i="30" s="1"/>
  <c r="F30" i="30" s="1"/>
  <c r="F32" i="30" s="1"/>
  <c r="G30" i="30" s="1"/>
  <c r="G32" i="30" s="1"/>
  <c r="H30" i="30" s="1"/>
  <c r="H32" i="30" s="1"/>
  <c r="I30" i="30" s="1"/>
  <c r="I32" i="30" s="1"/>
  <c r="J30" i="30" s="1"/>
  <c r="J32" i="30" s="1"/>
  <c r="K30" i="30" s="1"/>
  <c r="K32" i="30" s="1"/>
  <c r="L30" i="30" s="1"/>
  <c r="L32" i="30" s="1"/>
  <c r="M30" i="30" s="1"/>
  <c r="M32" i="30" s="1"/>
  <c r="N30" i="30" s="1"/>
  <c r="N32" i="30" s="1"/>
  <c r="O30" i="30" s="1"/>
  <c r="O32" i="30" s="1"/>
  <c r="P30" i="30" s="1"/>
  <c r="P32" i="30" s="1"/>
  <c r="D3" i="35"/>
  <c r="K42" i="30"/>
  <c r="L4" i="31"/>
  <c r="K75" i="31" s="1"/>
  <c r="K78" i="31" s="1"/>
  <c r="D5" i="35" l="1"/>
  <c r="D4" i="35"/>
  <c r="C7" i="34"/>
  <c r="D47" i="34"/>
  <c r="D2" i="35"/>
  <c r="E52" i="33"/>
  <c r="M52" i="33"/>
  <c r="O52" i="33"/>
  <c r="L7" i="33"/>
  <c r="C52" i="33"/>
  <c r="I7" i="33"/>
  <c r="H7" i="33"/>
  <c r="L52" i="33"/>
  <c r="K7" i="33"/>
  <c r="D7" i="33"/>
  <c r="F7" i="33"/>
  <c r="N7" i="33"/>
  <c r="P7" i="33"/>
  <c r="N52" i="33"/>
  <c r="G7" i="33"/>
  <c r="G52" i="33"/>
  <c r="H52" i="33"/>
  <c r="J52" i="33"/>
  <c r="D52" i="33"/>
  <c r="F52" i="33"/>
  <c r="E7" i="33"/>
  <c r="O7" i="33"/>
  <c r="J7" i="33"/>
  <c r="M7" i="33"/>
  <c r="K52" i="33"/>
  <c r="P52" i="33"/>
  <c r="I52" i="33"/>
  <c r="K36" i="31"/>
  <c r="K41" i="31" s="1"/>
  <c r="L2" i="32" s="1"/>
  <c r="C30" i="32" s="1"/>
  <c r="C32" i="31"/>
  <c r="D30" i="31" s="1"/>
  <c r="D32" i="31" s="1"/>
  <c r="E30" i="31" s="1"/>
  <c r="E32" i="31" s="1"/>
  <c r="F30" i="31" s="1"/>
  <c r="F32" i="31" s="1"/>
  <c r="G30" i="31" s="1"/>
  <c r="G32" i="31" s="1"/>
  <c r="H30" i="31" s="1"/>
  <c r="H32" i="31" s="1"/>
  <c r="I30" i="31" s="1"/>
  <c r="I32" i="31" s="1"/>
  <c r="J30" i="31" s="1"/>
  <c r="J32" i="31" s="1"/>
  <c r="K30" i="31" s="1"/>
  <c r="K32" i="31" s="1"/>
  <c r="L30" i="31" s="1"/>
  <c r="L32" i="31" s="1"/>
  <c r="M30" i="31" s="1"/>
  <c r="M32" i="31" s="1"/>
  <c r="N30" i="31" s="1"/>
  <c r="N32" i="31" s="1"/>
  <c r="O30" i="31" s="1"/>
  <c r="O32" i="31" s="1"/>
  <c r="P30" i="31" s="1"/>
  <c r="P32" i="31" s="1"/>
  <c r="K42" i="31"/>
  <c r="L4" i="32"/>
  <c r="K75" i="32" s="1"/>
  <c r="K78" i="32" s="1"/>
  <c r="D3" i="36"/>
  <c r="D5" i="36" l="1"/>
  <c r="D4" i="36"/>
  <c r="D47" i="35"/>
  <c r="D2" i="36"/>
  <c r="C7" i="35"/>
  <c r="E7" i="34"/>
  <c r="J7" i="34"/>
  <c r="O52" i="34"/>
  <c r="N52" i="34"/>
  <c r="K52" i="34"/>
  <c r="I52" i="34"/>
  <c r="G7" i="34"/>
  <c r="P52" i="34"/>
  <c r="M7" i="34"/>
  <c r="H7" i="34"/>
  <c r="F7" i="34"/>
  <c r="L7" i="34"/>
  <c r="M52" i="34"/>
  <c r="O7" i="34"/>
  <c r="G52" i="34"/>
  <c r="N7" i="34"/>
  <c r="D52" i="34"/>
  <c r="E52" i="34"/>
  <c r="D7" i="34"/>
  <c r="L52" i="34"/>
  <c r="P7" i="34"/>
  <c r="I7" i="34"/>
  <c r="H52" i="34"/>
  <c r="C52" i="34"/>
  <c r="J52" i="34"/>
  <c r="F52" i="34"/>
  <c r="K7" i="34"/>
  <c r="C32" i="32"/>
  <c r="D30" i="32" s="1"/>
  <c r="D32" i="32" s="1"/>
  <c r="E30" i="32" s="1"/>
  <c r="E32" i="32" s="1"/>
  <c r="F30" i="32" s="1"/>
  <c r="F32" i="32" s="1"/>
  <c r="G30" i="32" s="1"/>
  <c r="G32" i="32" s="1"/>
  <c r="H30" i="32" s="1"/>
  <c r="H32" i="32" s="1"/>
  <c r="I30" i="32" s="1"/>
  <c r="I32" i="32" s="1"/>
  <c r="J30" i="32" s="1"/>
  <c r="J32" i="32" s="1"/>
  <c r="K30" i="32" s="1"/>
  <c r="K32" i="32" s="1"/>
  <c r="L30" i="32" s="1"/>
  <c r="L32" i="32" s="1"/>
  <c r="M30" i="32" s="1"/>
  <c r="M32" i="32" s="1"/>
  <c r="N30" i="32" s="1"/>
  <c r="N32" i="32" s="1"/>
  <c r="O30" i="32" s="1"/>
  <c r="O32" i="32" s="1"/>
  <c r="P30" i="32" s="1"/>
  <c r="P32" i="32" s="1"/>
  <c r="K36" i="32"/>
  <c r="K41" i="32" s="1"/>
  <c r="L2" i="33" s="1"/>
  <c r="C30" i="33" s="1"/>
  <c r="K42" i="32"/>
  <c r="L4" i="33"/>
  <c r="K75" i="33" s="1"/>
  <c r="K78" i="33" s="1"/>
  <c r="D3" i="37"/>
  <c r="D3" i="38" l="1"/>
  <c r="D3" i="44"/>
  <c r="D5" i="37"/>
  <c r="D5" i="44" s="1"/>
  <c r="D4" i="37"/>
  <c r="D4" i="44" s="1"/>
  <c r="L52" i="35"/>
  <c r="P7" i="35"/>
  <c r="I52" i="35"/>
  <c r="F7" i="35"/>
  <c r="G52" i="35"/>
  <c r="L7" i="35"/>
  <c r="J52" i="35"/>
  <c r="K52" i="35"/>
  <c r="P52" i="35"/>
  <c r="N52" i="35"/>
  <c r="D7" i="35"/>
  <c r="K7" i="35"/>
  <c r="M7" i="35"/>
  <c r="I7" i="35"/>
  <c r="F52" i="35"/>
  <c r="E52" i="35"/>
  <c r="D52" i="35"/>
  <c r="O52" i="35"/>
  <c r="M52" i="35"/>
  <c r="H52" i="35"/>
  <c r="C52" i="35"/>
  <c r="J7" i="35"/>
  <c r="G7" i="35"/>
  <c r="O7" i="35"/>
  <c r="N7" i="35"/>
  <c r="E7" i="35"/>
  <c r="H7" i="35"/>
  <c r="C7" i="36"/>
  <c r="D2" i="37"/>
  <c r="D2" i="38" s="1"/>
  <c r="D2" i="44" s="1"/>
  <c r="D47" i="36"/>
  <c r="K36" i="33"/>
  <c r="K41" i="33" s="1"/>
  <c r="L2" i="34" s="1"/>
  <c r="C30" i="34" s="1"/>
  <c r="C32" i="33"/>
  <c r="D30" i="33" s="1"/>
  <c r="D32" i="33" s="1"/>
  <c r="E30" i="33" s="1"/>
  <c r="E32" i="33" s="1"/>
  <c r="F30" i="33" s="1"/>
  <c r="F32" i="33" s="1"/>
  <c r="G30" i="33" s="1"/>
  <c r="G32" i="33" s="1"/>
  <c r="H30" i="33" s="1"/>
  <c r="H32" i="33" s="1"/>
  <c r="I30" i="33" s="1"/>
  <c r="I32" i="33" s="1"/>
  <c r="J30" i="33" s="1"/>
  <c r="J32" i="33" s="1"/>
  <c r="K30" i="33" s="1"/>
  <c r="K32" i="33" s="1"/>
  <c r="L30" i="33" s="1"/>
  <c r="L32" i="33" s="1"/>
  <c r="M30" i="33" s="1"/>
  <c r="M32" i="33" s="1"/>
  <c r="N30" i="33" s="1"/>
  <c r="N32" i="33" s="1"/>
  <c r="O30" i="33" s="1"/>
  <c r="O32" i="33" s="1"/>
  <c r="P30" i="33" s="1"/>
  <c r="P32" i="33" s="1"/>
  <c r="K42" i="33"/>
  <c r="L4" i="34"/>
  <c r="K75" i="34" s="1"/>
  <c r="K78" i="34" s="1"/>
  <c r="C7" i="44" l="1"/>
  <c r="D47" i="44"/>
  <c r="D5" i="38"/>
  <c r="D4" i="38"/>
  <c r="P52" i="36"/>
  <c r="L52" i="36"/>
  <c r="G7" i="36"/>
  <c r="C52" i="36"/>
  <c r="K52" i="36"/>
  <c r="N52" i="36"/>
  <c r="M7" i="36"/>
  <c r="H7" i="36"/>
  <c r="O7" i="36"/>
  <c r="D52" i="36"/>
  <c r="F7" i="36"/>
  <c r="E52" i="36"/>
  <c r="I52" i="36"/>
  <c r="M52" i="36"/>
  <c r="I7" i="36"/>
  <c r="P7" i="36"/>
  <c r="H52" i="36"/>
  <c r="G52" i="36"/>
  <c r="J7" i="36"/>
  <c r="F52" i="36"/>
  <c r="E7" i="36"/>
  <c r="K7" i="36"/>
  <c r="O52" i="36"/>
  <c r="D7" i="36"/>
  <c r="J52" i="36"/>
  <c r="L7" i="36"/>
  <c r="N7" i="36"/>
  <c r="D47" i="37"/>
  <c r="C7" i="37"/>
  <c r="K36" i="34"/>
  <c r="K41" i="34" s="1"/>
  <c r="L2" i="35" s="1"/>
  <c r="C30" i="35" s="1"/>
  <c r="C32" i="34"/>
  <c r="D30" i="34" s="1"/>
  <c r="D32" i="34" s="1"/>
  <c r="E30" i="34" s="1"/>
  <c r="E32" i="34" s="1"/>
  <c r="F30" i="34" s="1"/>
  <c r="F32" i="34" s="1"/>
  <c r="G30" i="34" s="1"/>
  <c r="G32" i="34" s="1"/>
  <c r="H30" i="34" s="1"/>
  <c r="H32" i="34" s="1"/>
  <c r="I30" i="34" s="1"/>
  <c r="I32" i="34" s="1"/>
  <c r="J30" i="34" s="1"/>
  <c r="J32" i="34" s="1"/>
  <c r="K30" i="34" s="1"/>
  <c r="K32" i="34" s="1"/>
  <c r="L30" i="34" s="1"/>
  <c r="L32" i="34" s="1"/>
  <c r="M30" i="34" s="1"/>
  <c r="M32" i="34" s="1"/>
  <c r="N30" i="34" s="1"/>
  <c r="N32" i="34" s="1"/>
  <c r="O30" i="34" s="1"/>
  <c r="O32" i="34" s="1"/>
  <c r="P30" i="34" s="1"/>
  <c r="P32" i="34" s="1"/>
  <c r="K42" i="34"/>
  <c r="L4" i="35"/>
  <c r="K75" i="35" s="1"/>
  <c r="K78" i="35" s="1"/>
  <c r="J52" i="44" l="1"/>
  <c r="L7" i="44"/>
  <c r="D7" i="44"/>
  <c r="K7" i="44"/>
  <c r="O52" i="44"/>
  <c r="N52" i="44"/>
  <c r="H7" i="44"/>
  <c r="I52" i="44"/>
  <c r="I7" i="44"/>
  <c r="F52" i="44"/>
  <c r="P7" i="44"/>
  <c r="P52" i="44"/>
  <c r="H52" i="44"/>
  <c r="J7" i="44"/>
  <c r="G52" i="44"/>
  <c r="M52" i="44"/>
  <c r="E52" i="44"/>
  <c r="O7" i="44"/>
  <c r="G7" i="44"/>
  <c r="K52" i="44"/>
  <c r="M7" i="44"/>
  <c r="L52" i="44"/>
  <c r="D52" i="44"/>
  <c r="N7" i="44"/>
  <c r="F7" i="44"/>
  <c r="C52" i="44"/>
  <c r="E7" i="44"/>
  <c r="M52" i="37"/>
  <c r="L52" i="37"/>
  <c r="N52" i="37"/>
  <c r="J7" i="37"/>
  <c r="G7" i="37"/>
  <c r="D52" i="37"/>
  <c r="L7" i="37"/>
  <c r="D7" i="37"/>
  <c r="F7" i="37"/>
  <c r="O7" i="37"/>
  <c r="P52" i="37"/>
  <c r="H7" i="37"/>
  <c r="P7" i="37"/>
  <c r="C52" i="37"/>
  <c r="G52" i="37"/>
  <c r="E7" i="37"/>
  <c r="F52" i="37"/>
  <c r="I7" i="37"/>
  <c r="I52" i="37"/>
  <c r="H52" i="37"/>
  <c r="K52" i="37"/>
  <c r="J52" i="37"/>
  <c r="K7" i="37"/>
  <c r="E52" i="37"/>
  <c r="M7" i="37"/>
  <c r="O52" i="37"/>
  <c r="N7" i="37"/>
  <c r="K36" i="35"/>
  <c r="K41" i="35" s="1"/>
  <c r="L2" i="36" s="1"/>
  <c r="C30" i="36" s="1"/>
  <c r="C32" i="35"/>
  <c r="D30" i="35" s="1"/>
  <c r="D32" i="35" s="1"/>
  <c r="E30" i="35" s="1"/>
  <c r="E32" i="35" s="1"/>
  <c r="F30" i="35" s="1"/>
  <c r="F32" i="35" s="1"/>
  <c r="G30" i="35" s="1"/>
  <c r="G32" i="35" s="1"/>
  <c r="H30" i="35" s="1"/>
  <c r="H32" i="35" s="1"/>
  <c r="I30" i="35" s="1"/>
  <c r="I32" i="35" s="1"/>
  <c r="J30" i="35" s="1"/>
  <c r="J32" i="35" s="1"/>
  <c r="K30" i="35" s="1"/>
  <c r="K32" i="35" s="1"/>
  <c r="L30" i="35" s="1"/>
  <c r="L32" i="35" s="1"/>
  <c r="M30" i="35" s="1"/>
  <c r="M32" i="35" s="1"/>
  <c r="N30" i="35" s="1"/>
  <c r="N32" i="35" s="1"/>
  <c r="O30" i="35" s="1"/>
  <c r="O32" i="35" s="1"/>
  <c r="P30" i="35" s="1"/>
  <c r="P32" i="35" s="1"/>
  <c r="K42" i="35"/>
  <c r="L4" i="36"/>
  <c r="K75" i="36" s="1"/>
  <c r="K78" i="36" s="1"/>
  <c r="K36" i="36" l="1"/>
  <c r="K41" i="36" s="1"/>
  <c r="L2" i="37" s="1"/>
  <c r="C30" i="37" s="1"/>
  <c r="C32" i="36"/>
  <c r="D30" i="36" s="1"/>
  <c r="D32" i="36" s="1"/>
  <c r="E30" i="36" s="1"/>
  <c r="E32" i="36" s="1"/>
  <c r="F30" i="36" s="1"/>
  <c r="F32" i="36" s="1"/>
  <c r="G30" i="36" s="1"/>
  <c r="G32" i="36" s="1"/>
  <c r="H30" i="36" s="1"/>
  <c r="H32" i="36" s="1"/>
  <c r="I30" i="36" s="1"/>
  <c r="I32" i="36" s="1"/>
  <c r="J30" i="36" s="1"/>
  <c r="J32" i="36" s="1"/>
  <c r="K30" i="36" s="1"/>
  <c r="K32" i="36" s="1"/>
  <c r="L30" i="36" s="1"/>
  <c r="L32" i="36" s="1"/>
  <c r="M30" i="36" s="1"/>
  <c r="M32" i="36" s="1"/>
  <c r="N30" i="36" s="1"/>
  <c r="N32" i="36" s="1"/>
  <c r="O30" i="36" s="1"/>
  <c r="O32" i="36" s="1"/>
  <c r="P30" i="36" s="1"/>
  <c r="P32" i="36" s="1"/>
  <c r="K42" i="36"/>
  <c r="L4" i="37"/>
  <c r="K75" i="37" s="1"/>
  <c r="K78" i="37" s="1"/>
  <c r="K36" i="37" l="1"/>
  <c r="K41" i="37" s="1"/>
  <c r="L2" i="38" s="1"/>
  <c r="C30" i="38" s="1"/>
  <c r="C32" i="38" s="1"/>
  <c r="C32" i="37"/>
  <c r="D30" i="37" s="1"/>
  <c r="D32" i="37" s="1"/>
  <c r="E30" i="37" s="1"/>
  <c r="E32" i="37" s="1"/>
  <c r="F30" i="37" s="1"/>
  <c r="F32" i="37" s="1"/>
  <c r="G30" i="37" s="1"/>
  <c r="G32" i="37" s="1"/>
  <c r="H30" i="37" s="1"/>
  <c r="H32" i="37" s="1"/>
  <c r="I30" i="37" s="1"/>
  <c r="I32" i="37" s="1"/>
  <c r="J30" i="37" s="1"/>
  <c r="J32" i="37" s="1"/>
  <c r="K30" i="37" s="1"/>
  <c r="K32" i="37" s="1"/>
  <c r="L30" i="37" s="1"/>
  <c r="L32" i="37" s="1"/>
  <c r="M30" i="37" s="1"/>
  <c r="M32" i="37" s="1"/>
  <c r="N30" i="37" s="1"/>
  <c r="N32" i="37" s="1"/>
  <c r="O30" i="37" s="1"/>
  <c r="O32" i="37" s="1"/>
  <c r="P30" i="37" s="1"/>
  <c r="P32" i="37" s="1"/>
  <c r="L4" i="38"/>
  <c r="K42" i="37"/>
  <c r="K75" i="38" l="1"/>
  <c r="K78" i="38" s="1"/>
  <c r="K36" i="38"/>
  <c r="K41" i="38" s="1"/>
  <c r="L2" i="44" s="1"/>
  <c r="C30" i="44" s="1"/>
  <c r="D30" i="38"/>
  <c r="D32" i="38" s="1"/>
  <c r="E30" i="38" s="1"/>
  <c r="E32" i="38" s="1"/>
  <c r="F30" i="38" s="1"/>
  <c r="F32" i="38" s="1"/>
  <c r="G30" i="38" s="1"/>
  <c r="G32" i="38" s="1"/>
  <c r="H30" i="38" s="1"/>
  <c r="H32" i="38" s="1"/>
  <c r="I30" i="38" s="1"/>
  <c r="I32" i="38" s="1"/>
  <c r="J30" i="38" s="1"/>
  <c r="J32" i="38" s="1"/>
  <c r="K30" i="38" s="1"/>
  <c r="K32" i="38" s="1"/>
  <c r="L30" i="38" s="1"/>
  <c r="L32" i="38" s="1"/>
  <c r="M30" i="38" s="1"/>
  <c r="M32" i="38" s="1"/>
  <c r="N30" i="38" s="1"/>
  <c r="N32" i="38" s="1"/>
  <c r="O30" i="38" s="1"/>
  <c r="O32" i="38" s="1"/>
  <c r="P30" i="38" s="1"/>
  <c r="P32" i="38" s="1"/>
  <c r="C7" i="38"/>
  <c r="M52" i="38" s="1"/>
  <c r="D47" i="38"/>
  <c r="K42" i="38" l="1"/>
  <c r="L4" i="44"/>
  <c r="K75" i="44" s="1"/>
  <c r="K78" i="44" s="1"/>
  <c r="K42" i="44" s="1"/>
  <c r="K36" i="44"/>
  <c r="K41" i="44" s="1"/>
  <c r="C32" i="44"/>
  <c r="D30" i="44" s="1"/>
  <c r="D32" i="44" s="1"/>
  <c r="E30" i="44" s="1"/>
  <c r="E32" i="44" s="1"/>
  <c r="F30" i="44" s="1"/>
  <c r="F32" i="44" s="1"/>
  <c r="G30" i="44" s="1"/>
  <c r="G32" i="44" s="1"/>
  <c r="H30" i="44" s="1"/>
  <c r="H32" i="44" s="1"/>
  <c r="I30" i="44" s="1"/>
  <c r="I32" i="44" s="1"/>
  <c r="J30" i="44" s="1"/>
  <c r="J32" i="44" s="1"/>
  <c r="K30" i="44" s="1"/>
  <c r="K32" i="44" s="1"/>
  <c r="L30" i="44" s="1"/>
  <c r="L32" i="44" s="1"/>
  <c r="M30" i="44" s="1"/>
  <c r="M32" i="44" s="1"/>
  <c r="N30" i="44" s="1"/>
  <c r="N32" i="44" s="1"/>
  <c r="O30" i="44" s="1"/>
  <c r="O32" i="44" s="1"/>
  <c r="P30" i="44" s="1"/>
  <c r="P32" i="44" s="1"/>
  <c r="G7" i="38"/>
  <c r="F52" i="38"/>
  <c r="I7" i="38"/>
  <c r="P52" i="38"/>
  <c r="I52" i="38"/>
  <c r="L52" i="38"/>
  <c r="N52" i="38"/>
  <c r="H7" i="38"/>
  <c r="O7" i="38"/>
  <c r="N7" i="38"/>
  <c r="P7" i="38"/>
  <c r="J7" i="38"/>
  <c r="E7" i="38"/>
  <c r="C52" i="38"/>
  <c r="M7" i="38"/>
  <c r="G52" i="38"/>
  <c r="D52" i="38"/>
  <c r="J52" i="38"/>
  <c r="L7" i="38"/>
  <c r="E52" i="38"/>
  <c r="F7" i="38"/>
  <c r="K52" i="38"/>
  <c r="K7" i="38"/>
  <c r="O52" i="38"/>
  <c r="D7" i="38"/>
  <c r="H52" i="38"/>
</calcChain>
</file>

<file path=xl/sharedStrings.xml><?xml version="1.0" encoding="utf-8"?>
<sst xmlns="http://schemas.openxmlformats.org/spreadsheetml/2006/main" count="3980" uniqueCount="136">
  <si>
    <t>Record of Attendance - Flexible Hours</t>
  </si>
  <si>
    <t xml:space="preserve">A staff member (HEW Level 1 - 7) may work a Flexi-time or Voluntary Banked Time (VBT) arrangement where mutually agreed between the Supervisor and the staff member. Flexi-time or VBT arrangements should only be used where there is a genuine requirement for the staff member to work additional hours in order to meet a peak in workload, or to assist a staff member to balance their work commitments and personal circumstances where it is of mutual benefit to the organisation unit and the staff member.
</t>
  </si>
  <si>
    <t xml:space="preserve">For further information please see PPL 5.55.05. Hours of Work, Overtime and Staff Attendance (Professional Staff) </t>
  </si>
  <si>
    <t>This instruction guide will cover the following:</t>
  </si>
  <si>
    <t>1. How to set up your timesheet for the first time</t>
  </si>
  <si>
    <t>1.a. How to set up your timesheet for a mid-year commencement</t>
  </si>
  <si>
    <t>2. How to fill out the timesheet and how it works</t>
  </si>
  <si>
    <t>3. Public holidays</t>
  </si>
  <si>
    <t>4. Storing timesheets</t>
  </si>
  <si>
    <t>5. Other support and resources</t>
  </si>
  <si>
    <t xml:space="preserve">If you are commencing Mid-year, please refer to: </t>
  </si>
  <si>
    <t xml:space="preserve">Section 1.a. How to set up your timesheet for a mid-year commencement. </t>
  </si>
  <si>
    <t xml:space="preserve">Step 1 </t>
  </si>
  <si>
    <t>Step 2</t>
  </si>
  <si>
    <t xml:space="preserve">Note: </t>
  </si>
  <si>
    <t xml:space="preserve">If changing your work pattern mid-year, please enter your new work pattern on the fortnight in which this will commence. </t>
  </si>
  <si>
    <t xml:space="preserve">If you are a part-time staff member, you may need to review and remove any public holidays which do not apply to your working pattern in row 23 of each fortnight. </t>
  </si>
  <si>
    <t>Step 3</t>
  </si>
  <si>
    <t xml:space="preserve">In the Previous Balance Carry Forward and TOIL B/F Balance fields (Cells L2 and L4) enter 0. In the Work Scheme field (Cell L5), enter your work scheme (VBT, Flex or 9day Ftn). </t>
  </si>
  <si>
    <t>Step 4</t>
  </si>
  <si>
    <t xml:space="preserve">Follow the remaining steps under Section 1. How to set up your timesheet for the first time to complete your personal details and work pattern. </t>
  </si>
  <si>
    <r>
      <t xml:space="preserve">Staff must record their attendance at work through the completion of a timesheet and are encouraged to fill out their timesheets daily. Time entered must be done in the 24 hour format. For example 1:30pm should be entered as 13:30. Start and end times should be recorded in 15 mintue blocks. To fill out the timesheet you enter the time you started work and the time you ended work. 
</t>
    </r>
    <r>
      <rPr>
        <b/>
        <sz val="10"/>
        <rFont val="Arial"/>
        <family val="2"/>
      </rPr>
      <t>Lunch/meal breaks</t>
    </r>
    <r>
      <rPr>
        <sz val="10"/>
        <rFont val="Arial"/>
        <family val="2"/>
      </rPr>
      <t xml:space="preserve"> are reflected by the gap in the times entered. In the below example Lunch is taken at 12:30 to 13:15 (45 minutes). 
</t>
    </r>
    <r>
      <rPr>
        <b/>
        <sz val="10"/>
        <rFont val="Arial"/>
        <family val="2"/>
      </rPr>
      <t xml:space="preserve">Lunch breaks (excluding Shift Workers)
</t>
    </r>
    <r>
      <rPr>
        <sz val="10"/>
        <rFont val="Arial"/>
        <family val="2"/>
      </rPr>
      <t xml:space="preserve">You need to take an unpaid lunch break of at least 30 minutes after five (5) hours work if you work:
-   for at least six (6) hours; and
-   unless your Supervisor directs you otherwise. (UQ EA Clause 69.2d)
This lunch break is not paid and should be recorded on your timesheet.
If you work for at least six hours, you will be allowed an unpaid meal break of 45 minutes in accordance with the Enterprise Agreement.
</t>
    </r>
    <r>
      <rPr>
        <b/>
        <sz val="10"/>
        <rFont val="Arial"/>
        <family val="2"/>
      </rPr>
      <t xml:space="preserve">
Flexitime/Voluntary Bank </t>
    </r>
    <r>
      <rPr>
        <sz val="10"/>
        <rFont val="Arial"/>
        <family val="2"/>
      </rPr>
      <t xml:space="preserve">must be pre-approved by the Authorised Officer (supervisor) prior to the work being done. This time is automatically calculated by the worksheet, based on the work pattern you have entered in the top row (see Step 2 above). In the below example, it shows how the VBT is automatically added to the balance and also deducted when the Flexitime/VBT is taken. On Tuesday the staff member worked an extra 30 minutes so at the bottom you can see that 30 minutes has been added to the Flexitime/VBT balance. On the Wednesday, this staff member finished work 30 minutes early and so they have taken the 30 minutes of Flexitime/VBT that was accrued from the previous day. Now their Flexitime/VBT is  zero.
</t>
    </r>
  </si>
  <si>
    <t>Leave &amp; other time taken</t>
  </si>
  <si>
    <t>Fortnightly Summary</t>
  </si>
  <si>
    <t>Once all entries for the fortnight have been entered you can view a summary of your timesheet. This information is automatically calculated based on the information you have entered.</t>
  </si>
  <si>
    <t>Overtime &amp; TOIL</t>
  </si>
  <si>
    <t xml:space="preserve">Any overtime must be pre-approved by the Authorised Officer (supervisor) prior to the work being done.  The calculation and rate of overtime will be dependent on the category (job family) of staff and their ordinary span of hours. Please discuss this with your supervisor as to what applies for you and for further information please see the University of Queensland's Enterprise Agreement 2018-2021 - Hours and Work Patterns.
The hours of overtime worked are to be recorded in the section "Record of Attendance- Overtime". The staff member will also need to complete an Overtime Claim Form to the Authorised Officer. </t>
  </si>
  <si>
    <t>Overtime Claim Form</t>
  </si>
  <si>
    <t>Overtime Claim Form Guide</t>
  </si>
  <si>
    <t>University of Queensland's Enterprise Agreement 2018-2021</t>
  </si>
  <si>
    <t>3. Public Holidays</t>
  </si>
  <si>
    <t>Public holdiays are entered as per the QLD Government Public Holidays schedule https://www.qld.gov.au/recreation/travel/holidays/public</t>
  </si>
  <si>
    <t>4. Storing &amp; Approval of timesheets</t>
  </si>
  <si>
    <t>A staff member (HEW 1-7) must record their attendance at work through the completion of a timesheet. Supervisor/Authorised officers should be reviewing and approving timesheets on a fortnightly basis. Staff attendance records, including records of overtime, must be retained in organisational units for audit purposes for seven years. This is to be maintained locally between you and your supervisor, you do not need to submit HR. Please speak to your supervisor about what the local arrangments are for your organisation unit.</t>
  </si>
  <si>
    <t>5. Other support &amp; resources</t>
  </si>
  <si>
    <t>AskHR</t>
  </si>
  <si>
    <t xml:space="preserve">Fortnight </t>
  </si>
  <si>
    <t>(Begin Saturday Non-Pay Week)</t>
  </si>
  <si>
    <t xml:space="preserve">   Previous Balance Carry Forward</t>
  </si>
  <si>
    <t>Web Links</t>
  </si>
  <si>
    <t>Name:</t>
  </si>
  <si>
    <t>Your Name Goes here</t>
  </si>
  <si>
    <t>Workday to apply for Leave</t>
  </si>
  <si>
    <t>Position No:</t>
  </si>
  <si>
    <t>Pos no.</t>
  </si>
  <si>
    <t>Employee ID</t>
  </si>
  <si>
    <t>Emp ID</t>
  </si>
  <si>
    <t xml:space="preserve">   TOIL B/F Balance </t>
  </si>
  <si>
    <t>Leave Entitlements</t>
  </si>
  <si>
    <t>Org Unit:</t>
  </si>
  <si>
    <t>Your Unit Name goes here</t>
  </si>
  <si>
    <t xml:space="preserve">   Work Scheme (VBT, Flex, 9day Ftn)</t>
  </si>
  <si>
    <t>VBT</t>
  </si>
  <si>
    <t>Attendance, Hours of Work and Overtime Procedures</t>
  </si>
  <si>
    <t>Saturday</t>
  </si>
  <si>
    <t>Sunday</t>
  </si>
  <si>
    <t>Monday</t>
  </si>
  <si>
    <t>Tuesday</t>
  </si>
  <si>
    <t>Wednesday</t>
  </si>
  <si>
    <t>Thursday</t>
  </si>
  <si>
    <t>Friday</t>
  </si>
  <si>
    <t>Work Pattern</t>
  </si>
  <si>
    <t>Work AM</t>
  </si>
  <si>
    <t>Start</t>
  </si>
  <si>
    <t>End</t>
  </si>
  <si>
    <t>Total</t>
  </si>
  <si>
    <t>Work PM</t>
  </si>
  <si>
    <t>Work Day Total</t>
  </si>
  <si>
    <t>Recreation</t>
  </si>
  <si>
    <t xml:space="preserve"> </t>
  </si>
  <si>
    <t xml:space="preserve">Leave &amp; </t>
  </si>
  <si>
    <t>Sick</t>
  </si>
  <si>
    <t>other</t>
  </si>
  <si>
    <t>Carers</t>
  </si>
  <si>
    <t>time</t>
  </si>
  <si>
    <t>Public Holiday</t>
  </si>
  <si>
    <t>taken</t>
  </si>
  <si>
    <t>Other Leave</t>
  </si>
  <si>
    <t>TOIL</t>
  </si>
  <si>
    <t>Leave &amp; Other Total</t>
  </si>
  <si>
    <t>Flexi-time/VBT taken</t>
  </si>
  <si>
    <r>
      <t xml:space="preserve">Rostered Day Off </t>
    </r>
    <r>
      <rPr>
        <b/>
        <sz val="8"/>
        <rFont val="Arial"/>
        <family val="2"/>
      </rPr>
      <t>(Yes/No)</t>
    </r>
  </si>
  <si>
    <t>No</t>
  </si>
  <si>
    <t>Total Time for Day</t>
  </si>
  <si>
    <t>Balance Flex/VBT C/F</t>
  </si>
  <si>
    <t>Day +/- (Hrs)</t>
  </si>
  <si>
    <t xml:space="preserve">Balance Flex/VBT </t>
  </si>
  <si>
    <t>Fortnightly Timesheet Summary</t>
  </si>
  <si>
    <t>Signed by staff member as a correct record of attendance.</t>
  </si>
  <si>
    <t>Date:</t>
  </si>
  <si>
    <t>Previous fortnight carry-over:</t>
  </si>
  <si>
    <t>Leave:</t>
  </si>
  <si>
    <t xml:space="preserve">Application/s for Leave and overtime claims have been made. </t>
  </si>
  <si>
    <t>Total Hours worked:</t>
  </si>
  <si>
    <t>Leave &amp; Other Time</t>
  </si>
  <si>
    <t>Work Plan</t>
  </si>
  <si>
    <t>Other</t>
  </si>
  <si>
    <t>Signed by supervisor as correct.  Leave and other time</t>
  </si>
  <si>
    <t xml:space="preserve">Carry Over Balance Flex/VBT </t>
  </si>
  <si>
    <t>Flex/VBT taken:</t>
  </si>
  <si>
    <t>taken has been approved.</t>
  </si>
  <si>
    <t>Carry Over Balance of TOIL</t>
  </si>
  <si>
    <t>Record of Attendance - Overtime</t>
  </si>
  <si>
    <t>Work Pattern (NUM)</t>
  </si>
  <si>
    <t>Overtime</t>
  </si>
  <si>
    <t>Worked</t>
  </si>
  <si>
    <t>Claimed as paid OT</t>
  </si>
  <si>
    <t>Balance to TOIL</t>
  </si>
  <si>
    <t xml:space="preserve">Convert Balance to TOIL (standard hours) </t>
  </si>
  <si>
    <t>Hours/</t>
  </si>
  <si>
    <t>OT 1.5</t>
  </si>
  <si>
    <t xml:space="preserve">Minutes </t>
  </si>
  <si>
    <t>OT 2</t>
  </si>
  <si>
    <t>Rate</t>
  </si>
  <si>
    <t>OT 2.5</t>
  </si>
  <si>
    <t xml:space="preserve">Toil entitlement </t>
  </si>
  <si>
    <t>Fortnightly Overtime Summary</t>
  </si>
  <si>
    <t xml:space="preserve">Application for overtime claims have been made. </t>
  </si>
  <si>
    <t>TOIL balance carry-over:</t>
  </si>
  <si>
    <t>Total TOIL accrued:</t>
  </si>
  <si>
    <t>Total TOIL taken:</t>
  </si>
  <si>
    <t>Signed by supervisor as correct.  Overtime</t>
  </si>
  <si>
    <t>This fortnight's carry-forward:</t>
  </si>
  <si>
    <t>OT Claim to be lodged:</t>
  </si>
  <si>
    <t>FLEX</t>
  </si>
  <si>
    <t>a</t>
  </si>
  <si>
    <t>Staff No:</t>
  </si>
  <si>
    <t>Aurion No:</t>
  </si>
  <si>
    <t>If you are working part-time you will need to delete the pre-filled public holidays that fall on your non work days.</t>
  </si>
  <si>
    <t xml:space="preserve">For Show holidays, this worksheet only has The Ekka public holdiay entered for date specific to the Brisbane region. For staff working outside of the Brisbane region they will need to delete this entry and add the hours against the relevant date for their region. </t>
  </si>
  <si>
    <t xml:space="preserve">Enter your name, position number, employee ID (Aurion Number) and organisation unit. You can find your employee ID in Workday in your profile page under the summary section. If you have multiple placements please ensure you enter the position number allocated to your position. </t>
  </si>
  <si>
    <t>Enter your work pattern on row 8. The timesheet is set up with a default full time work pattern which is Monday to Friday with a standard day being 7:15 hours. 
If you work part-time, have a 9 day fortnight, or have another variation to a standard full time work pattern you will need to overwrite the hours in this row (Row 8). When you make these changes to the worksheet the same pattern will then carry through to the future pay periods. 
An example part-time work pattern is shown below. On days that are non work days you enter "0:00".</t>
  </si>
  <si>
    <t xml:space="preserve">Delete the pages for each fortnight prior to your commencement. (On the tab at the bottom on the spreadsheet, right-click, then select Delete).  </t>
  </si>
  <si>
    <t xml:space="preserve">On the page for the fortnight in which you commenced, in the fortnight field (Cell D2), enter the date for the first date of the fortnight as DD/MM/YYYY. (This date will be listed as the name of the tab e.g. 15Jan is 15/01/2021). </t>
  </si>
  <si>
    <r>
      <t xml:space="preserve">In this  section you will need to record any leave taken. You will also need to ensure that all leave is submitted in Workday. If you are taking a full day of VBT/Flexitime you </t>
    </r>
    <r>
      <rPr>
        <b/>
        <u/>
        <sz val="10"/>
        <rFont val="Arial"/>
        <family val="2"/>
      </rPr>
      <t>do not</t>
    </r>
    <r>
      <rPr>
        <sz val="10"/>
        <rFont val="Arial"/>
        <family val="2"/>
      </rPr>
      <t xml:space="preserve"> enter details into this section. On the day you are taking Flexitime/VBT in section with the Start/Finish rows you would leave this all as "0:00". The worksheet will work out that whole day is taken as Flexitime/VBT and automatically deduct this from your balance. You will however need to apply for Flexitime/VBT in Workday. This is to ensure the University has an accurate record of your attendance for WH&amp;S.</t>
    </r>
  </si>
  <si>
    <t xml:space="preserve">If you need any  further assistance with setting up or completing timesheet, or experience any errors on your timesheet please contact: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</si>
</sst>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d\-mmm\-yyyy"/>
    <numFmt numFmtId="165" formatCode="0000000"/>
    <numFmt numFmtId="166" formatCode="[h]:mm"/>
    <numFmt numFmtId="167" formatCode="0.0000000"/>
    <numFmt numFmtId="168" formatCode="[$-409]d\-mmm\-yy;@"/>
  </numFmts>
  <fonts count="23" x14ac:knownFonts="1">
    <font>
      <sz val="10"/>
      <name val="Arial"/>
    </font>
    <font>
      <sz val="8"/>
      <name val="Arial"/>
      <family val="2"/>
    </font>
    <font>
      <u/>
      <sz val="10"/>
      <color indexed="12"/>
      <name val="Arial"/>
      <family val="2"/>
    </font>
    <font>
      <b/>
      <sz val="8"/>
      <name val="Arial"/>
      <family val="2"/>
    </font>
    <font>
      <b/>
      <sz val="10"/>
      <name val="Arial"/>
      <family val="2"/>
    </font>
    <font>
      <b/>
      <sz val="14"/>
      <name val="Arial"/>
      <family val="2"/>
    </font>
    <font>
      <b/>
      <sz val="10"/>
      <color indexed="18"/>
      <name val="Arial"/>
      <family val="2"/>
    </font>
    <font>
      <b/>
      <sz val="9"/>
      <name val="Arial"/>
      <family val="2"/>
    </font>
    <font>
      <sz val="14"/>
      <name val="Arial"/>
      <family val="2"/>
    </font>
    <font>
      <sz val="10"/>
      <name val="Arial"/>
      <family val="2"/>
    </font>
    <font>
      <b/>
      <sz val="9"/>
      <color indexed="9"/>
      <name val="Arial"/>
      <family val="2"/>
    </font>
    <font>
      <b/>
      <sz val="10"/>
      <color theme="0"/>
      <name val="Arial"/>
      <family val="2"/>
    </font>
    <font>
      <b/>
      <sz val="10"/>
      <color rgb="FFFFFFFF"/>
      <name val="Arial"/>
      <family val="2"/>
    </font>
    <font>
      <sz val="10"/>
      <color rgb="FFFFFFFF"/>
      <name val="Arial"/>
      <family val="2"/>
    </font>
    <font>
      <i/>
      <sz val="10"/>
      <color rgb="FFFFFFFF"/>
      <name val="Arial"/>
      <family val="2"/>
    </font>
    <font>
      <b/>
      <sz val="14"/>
      <color rgb="FF51247A"/>
      <name val="Arial"/>
      <family val="2"/>
    </font>
    <font>
      <sz val="10"/>
      <color theme="0"/>
      <name val="Arial"/>
      <family val="2"/>
    </font>
    <font>
      <b/>
      <sz val="15"/>
      <color theme="3"/>
      <name val="Calibri"/>
      <family val="2"/>
      <scheme val="minor"/>
    </font>
    <font>
      <b/>
      <u/>
      <sz val="10"/>
      <name val="Arial"/>
      <family val="2"/>
    </font>
    <font>
      <b/>
      <sz val="9"/>
      <color rgb="FFFFFFFF"/>
      <name val="Arial"/>
      <family val="2"/>
    </font>
    <font>
      <sz val="8"/>
      <color rgb="FF000000"/>
      <name val="Arial"/>
      <family val="2"/>
    </font>
    <font>
      <b/>
      <sz val="15"/>
      <color theme="3"/>
      <name val="Arial"/>
      <family val="2"/>
    </font>
    <font>
      <sz val="10"/>
      <color rgb="FF000000"/>
      <name val="Arial"/>
      <family val="2"/>
    </font>
  </fonts>
  <fills count="14">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indexed="54"/>
        <bgColor indexed="64"/>
      </patternFill>
    </fill>
    <fill>
      <patternFill patternType="solid">
        <fgColor rgb="FF51247A"/>
        <bgColor indexed="64"/>
      </patternFill>
    </fill>
    <fill>
      <patternFill patternType="solid">
        <fgColor rgb="FFD9AC6D"/>
        <bgColor indexed="64"/>
      </patternFill>
    </fill>
    <fill>
      <patternFill patternType="solid">
        <fgColor rgb="FFFFFFFF"/>
        <bgColor indexed="64"/>
      </patternFill>
    </fill>
    <fill>
      <patternFill patternType="solid">
        <fgColor rgb="FFD7D1CC"/>
        <bgColor indexed="64"/>
      </patternFill>
    </fill>
    <fill>
      <patternFill patternType="solid">
        <fgColor theme="9" tint="0.79998168889431442"/>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rgb="FF51247A"/>
        <bgColor rgb="FF000000"/>
      </patternFill>
    </fill>
    <fill>
      <patternFill patternType="solid">
        <fgColor rgb="FF666699"/>
        <bgColor rgb="FF000000"/>
      </patternFill>
    </fill>
  </fills>
  <borders count="133">
    <border>
      <left/>
      <right/>
      <top/>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ck">
        <color indexed="64"/>
      </left>
      <right/>
      <top style="thin">
        <color indexed="64"/>
      </top>
      <bottom/>
      <diagonal/>
    </border>
    <border>
      <left style="thin">
        <color indexed="64"/>
      </left>
      <right style="thin">
        <color indexed="18"/>
      </right>
      <top style="thin">
        <color indexed="64"/>
      </top>
      <bottom style="thin">
        <color indexed="64"/>
      </bottom>
      <diagonal/>
    </border>
    <border>
      <left style="thin">
        <color indexed="18"/>
      </left>
      <right style="thin">
        <color indexed="18"/>
      </right>
      <top style="thin">
        <color indexed="18"/>
      </top>
      <bottom style="thin">
        <color indexed="18"/>
      </bottom>
      <diagonal/>
    </border>
    <border>
      <left style="thin">
        <color indexed="18"/>
      </left>
      <right style="thick">
        <color indexed="64"/>
      </right>
      <top style="thin">
        <color indexed="18"/>
      </top>
      <bottom style="thin">
        <color indexed="18"/>
      </bottom>
      <diagonal/>
    </border>
    <border>
      <left style="thick">
        <color indexed="64"/>
      </left>
      <right/>
      <top/>
      <bottom style="thin">
        <color indexed="64"/>
      </bottom>
      <diagonal/>
    </border>
    <border>
      <left style="thin">
        <color indexed="18"/>
      </left>
      <right/>
      <top/>
      <bottom style="medium">
        <color indexed="64"/>
      </bottom>
      <diagonal/>
    </border>
    <border>
      <left/>
      <right/>
      <top/>
      <bottom style="medium">
        <color indexed="64"/>
      </bottom>
      <diagonal/>
    </border>
    <border>
      <left/>
      <right style="thick">
        <color indexed="64"/>
      </right>
      <top/>
      <bottom style="medium">
        <color indexed="64"/>
      </bottom>
      <diagonal/>
    </border>
    <border>
      <left style="thin">
        <color indexed="18"/>
      </left>
      <right style="thin">
        <color indexed="18"/>
      </right>
      <top style="medium">
        <color indexed="64"/>
      </top>
      <bottom style="thin">
        <color indexed="18"/>
      </bottom>
      <diagonal/>
    </border>
    <border>
      <left style="thin">
        <color indexed="18"/>
      </left>
      <right style="thin">
        <color indexed="18"/>
      </right>
      <top style="thin">
        <color indexed="18"/>
      </top>
      <bottom style="medium">
        <color indexed="64"/>
      </bottom>
      <diagonal/>
    </border>
    <border>
      <left/>
      <right/>
      <top style="medium">
        <color indexed="64"/>
      </top>
      <bottom style="medium">
        <color indexed="64"/>
      </bottom>
      <diagonal/>
    </border>
    <border>
      <left style="thin">
        <color indexed="18"/>
      </left>
      <right/>
      <top style="medium">
        <color indexed="64"/>
      </top>
      <bottom style="medium">
        <color indexed="64"/>
      </bottom>
      <diagonal/>
    </border>
    <border>
      <left style="thin">
        <color indexed="18"/>
      </left>
      <right style="thin">
        <color indexed="18"/>
      </right>
      <top style="thick">
        <color indexed="64"/>
      </top>
      <bottom style="thin">
        <color indexed="18"/>
      </bottom>
      <diagonal/>
    </border>
    <border>
      <left style="thin">
        <color indexed="18"/>
      </left>
      <right style="thin">
        <color indexed="18"/>
      </right>
      <top style="thin">
        <color indexed="18"/>
      </top>
      <bottom style="medium">
        <color indexed="18"/>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ck">
        <color indexed="64"/>
      </left>
      <right/>
      <top style="dotted">
        <color indexed="64"/>
      </top>
      <bottom/>
      <diagonal/>
    </border>
    <border>
      <left/>
      <right/>
      <top style="dotted">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right/>
      <top/>
      <bottom style="thin">
        <color indexed="18"/>
      </bottom>
      <diagonal/>
    </border>
    <border>
      <left style="thick">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tted">
        <color indexed="48"/>
      </left>
      <right/>
      <top style="dotted">
        <color indexed="48"/>
      </top>
      <bottom style="dotted">
        <color indexed="48"/>
      </bottom>
      <diagonal/>
    </border>
    <border>
      <left style="thin">
        <color indexed="18"/>
      </left>
      <right style="thin">
        <color indexed="18"/>
      </right>
      <top/>
      <bottom style="medium">
        <color indexed="64"/>
      </bottom>
      <diagonal/>
    </border>
    <border>
      <left style="thin">
        <color indexed="64"/>
      </left>
      <right style="thin">
        <color indexed="18"/>
      </right>
      <top style="thin">
        <color indexed="64"/>
      </top>
      <bottom/>
      <diagonal/>
    </border>
    <border>
      <left/>
      <right style="thin">
        <color indexed="18"/>
      </right>
      <top style="medium">
        <color indexed="64"/>
      </top>
      <bottom style="medium">
        <color indexed="64"/>
      </bottom>
      <diagonal/>
    </border>
    <border>
      <left style="thin">
        <color indexed="64"/>
      </left>
      <right style="thin">
        <color indexed="18"/>
      </right>
      <top/>
      <bottom style="thin">
        <color indexed="64"/>
      </bottom>
      <diagonal/>
    </border>
    <border>
      <left style="thin">
        <color indexed="64"/>
      </left>
      <right style="thin">
        <color indexed="18"/>
      </right>
      <top style="thin">
        <color indexed="64"/>
      </top>
      <bottom style="medium">
        <color indexed="64"/>
      </bottom>
      <diagonal/>
    </border>
    <border>
      <left style="medium">
        <color indexed="18"/>
      </left>
      <right/>
      <top style="medium">
        <color indexed="18"/>
      </top>
      <bottom/>
      <diagonal/>
    </border>
    <border>
      <left/>
      <right/>
      <top style="medium">
        <color indexed="18"/>
      </top>
      <bottom/>
      <diagonal/>
    </border>
    <border>
      <left style="medium">
        <color indexed="18"/>
      </left>
      <right/>
      <top/>
      <bottom/>
      <diagonal/>
    </border>
    <border>
      <left style="medium">
        <color indexed="18"/>
      </left>
      <right/>
      <top/>
      <bottom style="medium">
        <color indexed="18"/>
      </bottom>
      <diagonal/>
    </border>
    <border>
      <left/>
      <right/>
      <top/>
      <bottom style="medium">
        <color indexed="18"/>
      </bottom>
      <diagonal/>
    </border>
    <border>
      <left style="dotted">
        <color indexed="48"/>
      </left>
      <right/>
      <top style="dotted">
        <color indexed="48"/>
      </top>
      <bottom/>
      <diagonal/>
    </border>
    <border>
      <left style="thin">
        <color indexed="18"/>
      </left>
      <right/>
      <top style="medium">
        <color indexed="18"/>
      </top>
      <bottom style="medium">
        <color indexed="18"/>
      </bottom>
      <diagonal/>
    </border>
    <border>
      <left/>
      <right/>
      <top style="medium">
        <color indexed="18"/>
      </top>
      <bottom style="medium">
        <color indexed="18"/>
      </bottom>
      <diagonal/>
    </border>
    <border>
      <left/>
      <right style="thick">
        <color indexed="18"/>
      </right>
      <top style="medium">
        <color indexed="18"/>
      </top>
      <bottom/>
      <diagonal/>
    </border>
    <border>
      <left/>
      <right style="thick">
        <color indexed="64"/>
      </right>
      <top/>
      <bottom style="medium">
        <color indexed="18"/>
      </bottom>
      <diagonal/>
    </border>
    <border>
      <left style="thin">
        <color indexed="64"/>
      </left>
      <right style="thick">
        <color indexed="64"/>
      </right>
      <top style="thin">
        <color indexed="64"/>
      </top>
      <bottom style="thin">
        <color indexed="64"/>
      </bottom>
      <diagonal/>
    </border>
    <border>
      <left style="dotted">
        <color indexed="18"/>
      </left>
      <right/>
      <top style="dotted">
        <color indexed="18"/>
      </top>
      <bottom style="medium">
        <color indexed="18"/>
      </bottom>
      <diagonal/>
    </border>
    <border>
      <left/>
      <right style="thick">
        <color indexed="64"/>
      </right>
      <top style="medium">
        <color indexed="18"/>
      </top>
      <bottom/>
      <diagonal/>
    </border>
    <border>
      <left style="thin">
        <color indexed="64"/>
      </left>
      <right style="thin">
        <color indexed="64"/>
      </right>
      <top style="medium">
        <color indexed="64"/>
      </top>
      <bottom style="medium">
        <color indexed="18"/>
      </bottom>
      <diagonal/>
    </border>
    <border>
      <left style="thin">
        <color indexed="18"/>
      </left>
      <right style="thin">
        <color indexed="18"/>
      </right>
      <top style="medium">
        <color indexed="18"/>
      </top>
      <bottom style="thick">
        <color indexed="64"/>
      </bottom>
      <diagonal/>
    </border>
    <border>
      <left/>
      <right/>
      <top style="thin">
        <color indexed="64"/>
      </top>
      <bottom/>
      <diagonal/>
    </border>
    <border>
      <left/>
      <right style="thick">
        <color indexed="64"/>
      </right>
      <top style="thin">
        <color indexed="64"/>
      </top>
      <bottom/>
      <diagonal/>
    </border>
    <border>
      <left/>
      <right/>
      <top/>
      <bottom style="thin">
        <color indexed="64"/>
      </bottom>
      <diagonal/>
    </border>
    <border>
      <left/>
      <right style="thick">
        <color indexed="64"/>
      </right>
      <top/>
      <bottom style="thin">
        <color indexed="64"/>
      </bottom>
      <diagonal/>
    </border>
    <border>
      <left style="thin">
        <color indexed="64"/>
      </left>
      <right style="thick">
        <color indexed="64"/>
      </right>
      <top style="thin">
        <color indexed="64"/>
      </top>
      <bottom/>
      <diagonal/>
    </border>
    <border>
      <left style="medium">
        <color indexed="18"/>
      </left>
      <right style="thin">
        <color indexed="18"/>
      </right>
      <top style="medium">
        <color indexed="18"/>
      </top>
      <bottom style="medium">
        <color indexed="18"/>
      </bottom>
      <diagonal/>
    </border>
    <border>
      <left style="thin">
        <color indexed="18"/>
      </left>
      <right style="thin">
        <color indexed="18"/>
      </right>
      <top style="medium">
        <color indexed="18"/>
      </top>
      <bottom style="medium">
        <color indexed="18"/>
      </bottom>
      <diagonal/>
    </border>
    <border>
      <left style="thin">
        <color indexed="18"/>
      </left>
      <right style="thick">
        <color indexed="64"/>
      </right>
      <top style="medium">
        <color indexed="18"/>
      </top>
      <bottom style="medium">
        <color indexed="18"/>
      </bottom>
      <diagonal/>
    </border>
    <border>
      <left style="dotted">
        <color indexed="48"/>
      </left>
      <right/>
      <top style="medium">
        <color indexed="18"/>
      </top>
      <bottom style="dotted">
        <color indexed="48"/>
      </bottom>
      <diagonal/>
    </border>
    <border>
      <left style="medium">
        <color indexed="64"/>
      </left>
      <right/>
      <top/>
      <bottom style="medium">
        <color indexed="18"/>
      </bottom>
      <diagonal/>
    </border>
    <border>
      <left style="medium">
        <color rgb="FF51247A"/>
      </left>
      <right/>
      <top style="medium">
        <color rgb="FF51247A"/>
      </top>
      <bottom/>
      <diagonal/>
    </border>
    <border>
      <left/>
      <right/>
      <top style="medium">
        <color rgb="FF51247A"/>
      </top>
      <bottom/>
      <diagonal/>
    </border>
    <border>
      <left/>
      <right style="medium">
        <color rgb="FF51247A"/>
      </right>
      <top style="medium">
        <color rgb="FF51247A"/>
      </top>
      <bottom/>
      <diagonal/>
    </border>
    <border>
      <left style="medium">
        <color rgb="FF51247A"/>
      </left>
      <right/>
      <top/>
      <bottom/>
      <diagonal/>
    </border>
    <border>
      <left/>
      <right style="medium">
        <color rgb="FF51247A"/>
      </right>
      <top/>
      <bottom/>
      <diagonal/>
    </border>
    <border>
      <left style="medium">
        <color rgb="FF51247A"/>
      </left>
      <right/>
      <top/>
      <bottom style="medium">
        <color rgb="FF51247A"/>
      </bottom>
      <diagonal/>
    </border>
    <border>
      <left/>
      <right/>
      <top/>
      <bottom style="medium">
        <color rgb="FF51247A"/>
      </bottom>
      <diagonal/>
    </border>
    <border>
      <left/>
      <right style="thin">
        <color indexed="64"/>
      </right>
      <top/>
      <bottom style="medium">
        <color rgb="FF51247A"/>
      </bottom>
      <diagonal/>
    </border>
    <border>
      <left style="thin">
        <color indexed="64"/>
      </left>
      <right style="thin">
        <color indexed="64"/>
      </right>
      <top style="thin">
        <color indexed="64"/>
      </top>
      <bottom style="medium">
        <color rgb="FF51247A"/>
      </bottom>
      <diagonal/>
    </border>
    <border>
      <left/>
      <right style="medium">
        <color rgb="FF51247A"/>
      </right>
      <top/>
      <bottom style="medium">
        <color rgb="FF51247A"/>
      </bottom>
      <diagonal/>
    </border>
    <border>
      <left style="thin">
        <color indexed="18"/>
      </left>
      <right/>
      <top style="thin">
        <color indexed="18"/>
      </top>
      <bottom style="thin">
        <color indexed="18"/>
      </bottom>
      <diagonal/>
    </border>
    <border>
      <left/>
      <right/>
      <top style="thin">
        <color indexed="18"/>
      </top>
      <bottom style="thin">
        <color indexed="18"/>
      </bottom>
      <diagonal/>
    </border>
    <border>
      <left/>
      <right style="thin">
        <color indexed="18"/>
      </right>
      <top style="thin">
        <color indexed="18"/>
      </top>
      <bottom style="thin">
        <color indexed="18"/>
      </bottom>
      <diagonal/>
    </border>
    <border>
      <left style="thin">
        <color indexed="18"/>
      </left>
      <right style="thin">
        <color indexed="64"/>
      </right>
      <top style="thin">
        <color indexed="18"/>
      </top>
      <bottom style="thin">
        <color indexed="18"/>
      </bottom>
      <diagonal/>
    </border>
    <border>
      <left style="thin">
        <color indexed="64"/>
      </left>
      <right/>
      <top style="medium">
        <color indexed="18"/>
      </top>
      <bottom/>
      <diagonal/>
    </border>
    <border>
      <left/>
      <right style="medium">
        <color indexed="64"/>
      </right>
      <top style="medium">
        <color indexed="18"/>
      </top>
      <bottom/>
      <diagonal/>
    </border>
    <border>
      <left/>
      <right style="medium">
        <color indexed="64"/>
      </right>
      <top/>
      <bottom style="medium">
        <color indexed="18"/>
      </bottom>
      <diagonal/>
    </border>
    <border>
      <left style="medium">
        <color indexed="64"/>
      </left>
      <right/>
      <top style="thin">
        <color indexed="64"/>
      </top>
      <bottom/>
      <diagonal/>
    </border>
    <border>
      <left style="thin">
        <color indexed="18"/>
      </left>
      <right style="medium">
        <color indexed="64"/>
      </right>
      <top style="thin">
        <color indexed="18"/>
      </top>
      <bottom style="thin">
        <color indexed="18"/>
      </bottom>
      <diagonal/>
    </border>
    <border>
      <left style="medium">
        <color indexed="64"/>
      </left>
      <right/>
      <top/>
      <bottom style="thin">
        <color indexed="64"/>
      </bottom>
      <diagonal/>
    </border>
    <border>
      <left style="medium">
        <color indexed="64"/>
      </left>
      <right/>
      <top style="medium">
        <color indexed="64"/>
      </top>
      <bottom style="medium">
        <color indexed="64"/>
      </bottom>
      <diagonal/>
    </border>
    <border>
      <left style="thin">
        <color indexed="18"/>
      </left>
      <right style="medium">
        <color indexed="64"/>
      </right>
      <top style="thin">
        <color indexed="18"/>
      </top>
      <bottom style="medium">
        <color indexed="64"/>
      </bottom>
      <diagonal/>
    </border>
    <border>
      <left style="thin">
        <color indexed="18"/>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18"/>
      </bottom>
      <diagonal/>
    </border>
    <border>
      <left style="thin">
        <color indexed="64"/>
      </left>
      <right style="medium">
        <color indexed="64"/>
      </right>
      <top style="medium">
        <color indexed="64"/>
      </top>
      <bottom style="medium">
        <color indexed="18"/>
      </bottom>
      <diagonal/>
    </border>
    <border>
      <left style="medium">
        <color indexed="64"/>
      </left>
      <right/>
      <top style="medium">
        <color indexed="18"/>
      </top>
      <bottom/>
      <diagonal/>
    </border>
    <border>
      <left style="thin">
        <color indexed="18"/>
      </left>
      <right style="medium">
        <color indexed="64"/>
      </right>
      <top style="medium">
        <color indexed="18"/>
      </top>
      <bottom style="thick">
        <color indexed="64"/>
      </bottom>
      <diagonal/>
    </border>
    <border>
      <left style="medium">
        <color indexed="64"/>
      </left>
      <right style="thin">
        <color indexed="18"/>
      </right>
      <top style="thick">
        <color indexed="64"/>
      </top>
      <bottom style="thin">
        <color indexed="18"/>
      </bottom>
      <diagonal/>
    </border>
    <border>
      <left style="thin">
        <color indexed="18"/>
      </left>
      <right style="medium">
        <color indexed="64"/>
      </right>
      <top style="thick">
        <color indexed="64"/>
      </top>
      <bottom style="thin">
        <color indexed="18"/>
      </bottom>
      <diagonal/>
    </border>
    <border>
      <left style="medium">
        <color indexed="64"/>
      </left>
      <right style="thin">
        <color indexed="18"/>
      </right>
      <top style="thin">
        <color indexed="18"/>
      </top>
      <bottom style="thin">
        <color indexed="18"/>
      </bottom>
      <diagonal/>
    </border>
    <border>
      <left style="medium">
        <color indexed="64"/>
      </left>
      <right style="thin">
        <color indexed="18"/>
      </right>
      <top style="thin">
        <color indexed="18"/>
      </top>
      <bottom style="medium">
        <color indexed="18"/>
      </bottom>
      <diagonal/>
    </border>
    <border>
      <left style="thin">
        <color indexed="18"/>
      </left>
      <right style="medium">
        <color indexed="64"/>
      </right>
      <top style="thin">
        <color indexed="18"/>
      </top>
      <bottom style="medium">
        <color indexed="18"/>
      </bottom>
      <diagonal/>
    </border>
    <border>
      <left style="medium">
        <color indexed="64"/>
      </left>
      <right/>
      <top style="dotted">
        <color indexed="64"/>
      </top>
      <bottom/>
      <diagonal/>
    </border>
    <border>
      <left style="thin">
        <color indexed="18"/>
      </left>
      <right style="thin">
        <color indexed="64"/>
      </right>
      <top style="medium">
        <color indexed="64"/>
      </top>
      <bottom style="thin">
        <color indexed="18"/>
      </bottom>
      <diagonal/>
    </border>
    <border>
      <left style="thin">
        <color indexed="64"/>
      </left>
      <right/>
      <top style="medium">
        <color indexed="64"/>
      </top>
      <bottom/>
      <diagonal/>
    </border>
    <border>
      <left style="dotted">
        <color indexed="48"/>
      </left>
      <right/>
      <top style="medium">
        <color indexed="64"/>
      </top>
      <bottom style="dotted">
        <color indexed="48"/>
      </bottom>
      <diagonal/>
    </border>
    <border>
      <left style="thin">
        <color indexed="18"/>
      </left>
      <right/>
      <top style="thin">
        <color indexed="18"/>
      </top>
      <bottom style="medium">
        <color indexed="64"/>
      </bottom>
      <diagonal/>
    </border>
    <border>
      <left/>
      <right/>
      <top style="thin">
        <color indexed="18"/>
      </top>
      <bottom style="medium">
        <color indexed="64"/>
      </bottom>
      <diagonal/>
    </border>
    <border>
      <left/>
      <right style="thin">
        <color indexed="18"/>
      </right>
      <top style="thin">
        <color indexed="18"/>
      </top>
      <bottom style="medium">
        <color indexed="64"/>
      </bottom>
      <diagonal/>
    </border>
    <border>
      <left style="dotted">
        <color indexed="18"/>
      </left>
      <right/>
      <top style="dotted">
        <color indexed="18"/>
      </top>
      <bottom style="medium">
        <color indexed="64"/>
      </bottom>
      <diagonal/>
    </border>
    <border>
      <left/>
      <right style="thin">
        <color indexed="64"/>
      </right>
      <top style="medium">
        <color indexed="64"/>
      </top>
      <bottom/>
      <diagonal/>
    </border>
    <border>
      <left/>
      <right/>
      <top/>
      <bottom style="thick">
        <color theme="4"/>
      </bottom>
      <diagonal/>
    </border>
    <border>
      <left style="medium">
        <color theme="3"/>
      </left>
      <right/>
      <top style="medium">
        <color theme="3"/>
      </top>
      <bottom/>
      <diagonal/>
    </border>
    <border>
      <left/>
      <right/>
      <top style="medium">
        <color theme="3"/>
      </top>
      <bottom/>
      <diagonal/>
    </border>
    <border>
      <left/>
      <right style="medium">
        <color theme="3"/>
      </right>
      <top style="medium">
        <color theme="3"/>
      </top>
      <bottom/>
      <diagonal/>
    </border>
    <border>
      <left style="medium">
        <color theme="3"/>
      </left>
      <right/>
      <top/>
      <bottom/>
      <diagonal/>
    </border>
    <border>
      <left/>
      <right style="medium">
        <color theme="3"/>
      </right>
      <top/>
      <bottom/>
      <diagonal/>
    </border>
    <border>
      <left style="medium">
        <color theme="3"/>
      </left>
      <right/>
      <top/>
      <bottom style="medium">
        <color theme="3"/>
      </bottom>
      <diagonal/>
    </border>
    <border>
      <left/>
      <right/>
      <top/>
      <bottom style="medium">
        <color theme="3"/>
      </bottom>
      <diagonal/>
    </border>
    <border>
      <left/>
      <right style="medium">
        <color theme="3"/>
      </right>
      <top/>
      <bottom style="medium">
        <color theme="3"/>
      </bottom>
      <diagonal/>
    </border>
    <border>
      <left style="thin">
        <color rgb="FF000080"/>
      </left>
      <right style="thin">
        <color rgb="FF000080"/>
      </right>
      <top style="thin">
        <color rgb="FF000080"/>
      </top>
      <bottom style="thin">
        <color rgb="FF000080"/>
      </bottom>
      <diagonal/>
    </border>
    <border>
      <left style="medium">
        <color indexed="64"/>
      </left>
      <right/>
      <top/>
      <bottom style="medium">
        <color rgb="FF000080"/>
      </bottom>
      <diagonal/>
    </border>
    <border>
      <left/>
      <right/>
      <top/>
      <bottom style="medium">
        <color rgb="FF00008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indexed="18"/>
      </left>
      <right style="thin">
        <color indexed="18"/>
      </right>
      <top/>
      <bottom style="medium">
        <color indexed="18"/>
      </bottom>
      <diagonal/>
    </border>
    <border>
      <left style="thin">
        <color indexed="18"/>
      </left>
      <right style="thin">
        <color indexed="18"/>
      </right>
      <top/>
      <bottom style="medium">
        <color indexed="18"/>
      </bottom>
      <diagonal/>
    </border>
    <border>
      <left style="thin">
        <color indexed="18"/>
      </left>
      <right style="thick">
        <color indexed="64"/>
      </right>
      <top/>
      <bottom style="medium">
        <color indexed="18"/>
      </bottom>
      <diagonal/>
    </border>
    <border>
      <left style="medium">
        <color rgb="FF000000"/>
      </left>
      <right/>
      <top/>
      <bottom/>
      <diagonal/>
    </border>
    <border>
      <left/>
      <right style="medium">
        <color rgb="FF000000"/>
      </right>
      <top/>
      <bottom/>
      <diagonal/>
    </border>
  </borders>
  <cellStyleXfs count="3">
    <xf numFmtId="0" fontId="0" fillId="0" borderId="0"/>
    <xf numFmtId="0" fontId="2" fillId="0" borderId="0" applyNumberFormat="0" applyFill="0" applyBorder="0" applyAlignment="0" applyProtection="0">
      <alignment vertical="top"/>
      <protection locked="0"/>
    </xf>
    <xf numFmtId="0" fontId="17" fillId="0" borderId="110" applyNumberFormat="0" applyFill="0" applyAlignment="0" applyProtection="0"/>
  </cellStyleXfs>
  <cellXfs count="324">
    <xf numFmtId="0" fontId="0" fillId="0" borderId="0" xfId="0"/>
    <xf numFmtId="0" fontId="3" fillId="0" borderId="0" xfId="0" applyFont="1"/>
    <xf numFmtId="2" fontId="1" fillId="0" borderId="0" xfId="0" applyNumberFormat="1" applyFont="1"/>
    <xf numFmtId="0" fontId="0" fillId="0" borderId="1" xfId="0" applyBorder="1" applyProtection="1">
      <protection hidden="1"/>
    </xf>
    <xf numFmtId="0" fontId="0" fillId="0" borderId="2" xfId="0" applyBorder="1" applyProtection="1">
      <protection hidden="1"/>
    </xf>
    <xf numFmtId="0" fontId="5" fillId="0" borderId="2" xfId="0" applyFont="1" applyBorder="1" applyAlignment="1" applyProtection="1">
      <alignment horizontal="left"/>
      <protection hidden="1"/>
    </xf>
    <xf numFmtId="15" fontId="5" fillId="0" borderId="2" xfId="0" applyNumberFormat="1" applyFont="1" applyBorder="1" applyAlignment="1" applyProtection="1">
      <alignment wrapText="1"/>
      <protection hidden="1"/>
    </xf>
    <xf numFmtId="0" fontId="8" fillId="0" borderId="2" xfId="0" applyFont="1" applyBorder="1" applyProtection="1">
      <protection hidden="1"/>
    </xf>
    <xf numFmtId="0" fontId="5" fillId="0" borderId="2" xfId="0" applyFont="1" applyBorder="1" applyAlignment="1" applyProtection="1">
      <alignment horizontal="center"/>
      <protection hidden="1"/>
    </xf>
    <xf numFmtId="15" fontId="5" fillId="0" borderId="2" xfId="0" applyNumberFormat="1" applyFont="1" applyBorder="1" applyProtection="1">
      <protection hidden="1"/>
    </xf>
    <xf numFmtId="0" fontId="0" fillId="0" borderId="3" xfId="0" applyBorder="1" applyProtection="1">
      <protection hidden="1"/>
    </xf>
    <xf numFmtId="0" fontId="0" fillId="0" borderId="4" xfId="0" applyBorder="1" applyProtection="1">
      <protection hidden="1"/>
    </xf>
    <xf numFmtId="0" fontId="0" fillId="0" borderId="0" xfId="0" applyProtection="1">
      <protection hidden="1"/>
    </xf>
    <xf numFmtId="0" fontId="4" fillId="0" borderId="0" xfId="0" applyFont="1" applyProtection="1">
      <protection hidden="1"/>
    </xf>
    <xf numFmtId="0" fontId="0" fillId="0" borderId="5" xfId="0" applyBorder="1" applyProtection="1">
      <protection hidden="1"/>
    </xf>
    <xf numFmtId="0" fontId="4" fillId="0" borderId="4" xfId="0" applyFont="1" applyBorder="1" applyProtection="1">
      <protection hidden="1"/>
    </xf>
    <xf numFmtId="2" fontId="1" fillId="0" borderId="0" xfId="0" applyNumberFormat="1" applyFont="1" applyProtection="1">
      <protection hidden="1"/>
    </xf>
    <xf numFmtId="2" fontId="1" fillId="0" borderId="5" xfId="0" applyNumberFormat="1" applyFont="1" applyBorder="1" applyProtection="1">
      <protection hidden="1"/>
    </xf>
    <xf numFmtId="0" fontId="4" fillId="0" borderId="6" xfId="0" applyFont="1" applyBorder="1" applyProtection="1">
      <protection hidden="1"/>
    </xf>
    <xf numFmtId="0" fontId="4" fillId="0" borderId="7" xfId="0" applyFont="1" applyBorder="1" applyAlignment="1" applyProtection="1">
      <alignment horizontal="left"/>
      <protection hidden="1"/>
    </xf>
    <xf numFmtId="20" fontId="1" fillId="0" borderId="8" xfId="0" applyNumberFormat="1" applyFont="1" applyBorder="1" applyProtection="1">
      <protection locked="0" hidden="1"/>
    </xf>
    <xf numFmtId="20" fontId="1" fillId="0" borderId="9" xfId="0" applyNumberFormat="1" applyFont="1" applyBorder="1" applyProtection="1">
      <protection locked="0" hidden="1"/>
    </xf>
    <xf numFmtId="0" fontId="4" fillId="2" borderId="7" xfId="0" applyFont="1" applyFill="1" applyBorder="1" applyProtection="1">
      <protection hidden="1"/>
    </xf>
    <xf numFmtId="20" fontId="3" fillId="2" borderId="11" xfId="0" applyNumberFormat="1" applyFont="1" applyFill="1" applyBorder="1" applyProtection="1">
      <protection hidden="1"/>
    </xf>
    <xf numFmtId="20" fontId="3" fillId="2" borderId="12" xfId="0" applyNumberFormat="1" applyFont="1" applyFill="1" applyBorder="1" applyProtection="1">
      <protection hidden="1"/>
    </xf>
    <xf numFmtId="20" fontId="3" fillId="2" borderId="13" xfId="0" applyNumberFormat="1" applyFont="1" applyFill="1" applyBorder="1" applyProtection="1">
      <protection hidden="1"/>
    </xf>
    <xf numFmtId="0" fontId="0" fillId="0" borderId="20" xfId="0" applyBorder="1" applyAlignment="1" applyProtection="1">
      <alignment horizontal="left" indent="3"/>
      <protection hidden="1"/>
    </xf>
    <xf numFmtId="0" fontId="0" fillId="0" borderId="21" xfId="0" applyBorder="1" applyProtection="1">
      <protection hidden="1"/>
    </xf>
    <xf numFmtId="0" fontId="0" fillId="0" borderId="22" xfId="0" applyBorder="1" applyProtection="1">
      <protection hidden="1"/>
    </xf>
    <xf numFmtId="0" fontId="0" fillId="0" borderId="23" xfId="0" applyBorder="1" applyAlignment="1" applyProtection="1">
      <alignment horizontal="left" indent="3"/>
      <protection hidden="1"/>
    </xf>
    <xf numFmtId="0" fontId="0" fillId="0" borderId="24" xfId="0" applyBorder="1" applyProtection="1">
      <protection hidden="1"/>
    </xf>
    <xf numFmtId="164" fontId="1" fillId="0" borderId="25" xfId="0" applyNumberFormat="1" applyFont="1" applyBorder="1" applyProtection="1">
      <protection locked="0" hidden="1"/>
    </xf>
    <xf numFmtId="0" fontId="0" fillId="0" borderId="26" xfId="0" applyBorder="1" applyProtection="1">
      <protection hidden="1"/>
    </xf>
    <xf numFmtId="0" fontId="0" fillId="0" borderId="27" xfId="0" applyBorder="1" applyProtection="1">
      <protection hidden="1"/>
    </xf>
    <xf numFmtId="0" fontId="0" fillId="0" borderId="23" xfId="0" applyBorder="1" applyAlignment="1" applyProtection="1">
      <alignment horizontal="left" indent="2"/>
      <protection hidden="1"/>
    </xf>
    <xf numFmtId="0" fontId="0" fillId="0" borderId="0" xfId="0" applyAlignment="1" applyProtection="1">
      <alignment horizontal="left" indent="2"/>
      <protection hidden="1"/>
    </xf>
    <xf numFmtId="0" fontId="0" fillId="0" borderId="28" xfId="0" applyBorder="1" applyAlignment="1" applyProtection="1">
      <alignment horizontal="left" indent="3"/>
      <protection hidden="1"/>
    </xf>
    <xf numFmtId="0" fontId="0" fillId="0" borderId="12" xfId="0" applyBorder="1" applyProtection="1">
      <protection hidden="1"/>
    </xf>
    <xf numFmtId="0" fontId="0" fillId="0" borderId="29" xfId="0" applyBorder="1" applyProtection="1">
      <protection hidden="1"/>
    </xf>
    <xf numFmtId="0" fontId="0" fillId="0" borderId="30" xfId="0" applyBorder="1" applyProtection="1">
      <protection hidden="1"/>
    </xf>
    <xf numFmtId="0" fontId="0" fillId="0" borderId="31" xfId="0" applyBorder="1" applyProtection="1">
      <protection hidden="1"/>
    </xf>
    <xf numFmtId="0" fontId="0" fillId="0" borderId="32" xfId="0" applyBorder="1" applyProtection="1">
      <protection hidden="1"/>
    </xf>
    <xf numFmtId="0" fontId="4" fillId="0" borderId="0" xfId="0" applyFont="1" applyAlignment="1" applyProtection="1">
      <alignment horizontal="left"/>
      <protection hidden="1"/>
    </xf>
    <xf numFmtId="2" fontId="4" fillId="0" borderId="23" xfId="0" applyNumberFormat="1" applyFont="1" applyBorder="1" applyAlignment="1" applyProtection="1">
      <alignment horizontal="left" indent="2"/>
      <protection hidden="1"/>
    </xf>
    <xf numFmtId="20" fontId="3" fillId="0" borderId="0" xfId="0" applyNumberFormat="1" applyFont="1" applyProtection="1">
      <protection hidden="1"/>
    </xf>
    <xf numFmtId="2" fontId="1" fillId="0" borderId="33" xfId="0" applyNumberFormat="1" applyFont="1" applyBorder="1" applyProtection="1">
      <protection hidden="1"/>
    </xf>
    <xf numFmtId="0" fontId="0" fillId="0" borderId="34" xfId="0" applyBorder="1" applyProtection="1">
      <protection hidden="1"/>
    </xf>
    <xf numFmtId="20" fontId="3" fillId="0" borderId="5" xfId="0" applyNumberFormat="1" applyFont="1" applyBorder="1" applyProtection="1">
      <protection hidden="1"/>
    </xf>
    <xf numFmtId="0" fontId="4" fillId="0" borderId="35" xfId="0" applyFont="1" applyBorder="1" applyAlignment="1" applyProtection="1">
      <alignment horizontal="left"/>
      <protection hidden="1"/>
    </xf>
    <xf numFmtId="0" fontId="4" fillId="0" borderId="36" xfId="0" applyFont="1" applyBorder="1" applyAlignment="1" applyProtection="1">
      <alignment horizontal="left"/>
      <protection hidden="1"/>
    </xf>
    <xf numFmtId="0" fontId="4" fillId="0" borderId="37" xfId="0" applyFont="1" applyBorder="1" applyAlignment="1" applyProtection="1">
      <alignment horizontal="left"/>
      <protection hidden="1"/>
    </xf>
    <xf numFmtId="0" fontId="6" fillId="0" borderId="0" xfId="0" applyFont="1" applyAlignment="1" applyProtection="1">
      <alignment horizontal="left"/>
      <protection hidden="1"/>
    </xf>
    <xf numFmtId="166" fontId="4" fillId="2" borderId="25" xfId="0" applyNumberFormat="1" applyFont="1" applyFill="1" applyBorder="1" applyProtection="1">
      <protection hidden="1"/>
    </xf>
    <xf numFmtId="166" fontId="1" fillId="2" borderId="25" xfId="0" applyNumberFormat="1" applyFont="1" applyFill="1" applyBorder="1" applyProtection="1">
      <protection hidden="1"/>
    </xf>
    <xf numFmtId="166" fontId="4" fillId="0" borderId="0" xfId="0" applyNumberFormat="1" applyFont="1" applyProtection="1">
      <protection hidden="1"/>
    </xf>
    <xf numFmtId="0" fontId="4" fillId="0" borderId="23" xfId="0" applyFont="1" applyBorder="1" applyAlignment="1" applyProtection="1">
      <alignment horizontal="left" indent="2"/>
      <protection hidden="1"/>
    </xf>
    <xf numFmtId="49" fontId="0" fillId="0" borderId="0" xfId="0" applyNumberFormat="1"/>
    <xf numFmtId="167" fontId="0" fillId="0" borderId="0" xfId="0" applyNumberFormat="1" applyProtection="1">
      <protection hidden="1"/>
    </xf>
    <xf numFmtId="166" fontId="1" fillId="2" borderId="54" xfId="0" applyNumberFormat="1" applyFont="1" applyFill="1" applyBorder="1" applyProtection="1">
      <protection hidden="1"/>
    </xf>
    <xf numFmtId="20" fontId="0" fillId="0" borderId="0" xfId="0" applyNumberFormat="1" applyProtection="1">
      <protection hidden="1"/>
    </xf>
    <xf numFmtId="0" fontId="0" fillId="0" borderId="23" xfId="0" applyBorder="1" applyProtection="1">
      <protection hidden="1"/>
    </xf>
    <xf numFmtId="0" fontId="0" fillId="0" borderId="35" xfId="0" applyBorder="1" applyProtection="1">
      <protection hidden="1"/>
    </xf>
    <xf numFmtId="0" fontId="4" fillId="0" borderId="10" xfId="0" applyFont="1" applyBorder="1" applyProtection="1">
      <protection hidden="1"/>
    </xf>
    <xf numFmtId="0" fontId="0" fillId="0" borderId="37" xfId="0" applyBorder="1" applyProtection="1">
      <protection hidden="1"/>
    </xf>
    <xf numFmtId="0" fontId="6" fillId="0" borderId="4" xfId="0" applyFont="1" applyBorder="1" applyProtection="1">
      <protection hidden="1"/>
    </xf>
    <xf numFmtId="0" fontId="4" fillId="0" borderId="6" xfId="0" applyFont="1" applyBorder="1" applyAlignment="1" applyProtection="1">
      <alignment horizontal="left" indent="1"/>
      <protection hidden="1"/>
    </xf>
    <xf numFmtId="0" fontId="4" fillId="0" borderId="4" xfId="0" applyFont="1" applyBorder="1" applyAlignment="1" applyProtection="1">
      <alignment horizontal="left" indent="1"/>
      <protection hidden="1"/>
    </xf>
    <xf numFmtId="20" fontId="1" fillId="0" borderId="25" xfId="0" applyNumberFormat="1" applyFont="1" applyBorder="1" applyProtection="1">
      <protection locked="0" hidden="1"/>
    </xf>
    <xf numFmtId="20" fontId="1" fillId="0" borderId="54" xfId="0" applyNumberFormat="1" applyFont="1" applyBorder="1" applyProtection="1">
      <protection locked="0" hidden="1"/>
    </xf>
    <xf numFmtId="0" fontId="0" fillId="0" borderId="59" xfId="0" applyBorder="1" applyProtection="1">
      <protection hidden="1"/>
    </xf>
    <xf numFmtId="0" fontId="0" fillId="0" borderId="60" xfId="0" applyBorder="1" applyProtection="1">
      <protection hidden="1"/>
    </xf>
    <xf numFmtId="0" fontId="0" fillId="0" borderId="61" xfId="0" applyBorder="1" applyProtection="1">
      <protection hidden="1"/>
    </xf>
    <xf numFmtId="0" fontId="0" fillId="0" borderId="62" xfId="0" applyBorder="1" applyProtection="1">
      <protection hidden="1"/>
    </xf>
    <xf numFmtId="166" fontId="1" fillId="0" borderId="25" xfId="0" applyNumberFormat="1" applyFont="1" applyBorder="1" applyProtection="1">
      <protection locked="0" hidden="1"/>
    </xf>
    <xf numFmtId="166" fontId="1" fillId="0" borderId="54" xfId="0" applyNumberFormat="1" applyFont="1" applyBorder="1" applyProtection="1">
      <protection locked="0" hidden="1"/>
    </xf>
    <xf numFmtId="166" fontId="1" fillId="0" borderId="63" xfId="0" applyNumberFormat="1" applyFont="1" applyBorder="1" applyProtection="1">
      <protection locked="0" hidden="1"/>
    </xf>
    <xf numFmtId="0" fontId="12" fillId="5" borderId="44" xfId="0" applyFont="1" applyFill="1" applyBorder="1" applyProtection="1">
      <protection hidden="1"/>
    </xf>
    <xf numFmtId="0" fontId="12" fillId="5" borderId="46" xfId="0" applyFont="1" applyFill="1" applyBorder="1" applyProtection="1">
      <protection hidden="1"/>
    </xf>
    <xf numFmtId="0" fontId="12" fillId="5" borderId="23" xfId="0" applyFont="1" applyFill="1" applyBorder="1" applyProtection="1">
      <protection hidden="1"/>
    </xf>
    <xf numFmtId="0" fontId="13" fillId="5" borderId="45" xfId="0" applyFont="1" applyFill="1" applyBorder="1" applyProtection="1">
      <protection hidden="1"/>
    </xf>
    <xf numFmtId="0" fontId="13" fillId="5" borderId="0" xfId="0" applyFont="1" applyFill="1" applyProtection="1">
      <protection hidden="1"/>
    </xf>
    <xf numFmtId="0" fontId="12" fillId="5" borderId="0" xfId="0" applyFont="1" applyFill="1" applyProtection="1">
      <protection hidden="1"/>
    </xf>
    <xf numFmtId="0" fontId="13" fillId="5" borderId="48" xfId="0" applyFont="1" applyFill="1" applyBorder="1" applyProtection="1">
      <protection hidden="1"/>
    </xf>
    <xf numFmtId="0" fontId="14" fillId="5" borderId="45" xfId="0" applyFont="1" applyFill="1" applyBorder="1" applyProtection="1">
      <protection hidden="1"/>
    </xf>
    <xf numFmtId="0" fontId="3" fillId="6" borderId="44" xfId="0" applyFont="1" applyFill="1" applyBorder="1" applyAlignment="1" applyProtection="1">
      <alignment horizontal="center"/>
      <protection hidden="1"/>
    </xf>
    <xf numFmtId="0" fontId="3" fillId="6" borderId="45" xfId="0" applyFont="1" applyFill="1" applyBorder="1" applyAlignment="1" applyProtection="1">
      <alignment horizontal="center"/>
      <protection hidden="1"/>
    </xf>
    <xf numFmtId="0" fontId="3" fillId="6" borderId="52" xfId="0" applyFont="1" applyFill="1" applyBorder="1" applyAlignment="1" applyProtection="1">
      <alignment horizontal="center"/>
      <protection hidden="1"/>
    </xf>
    <xf numFmtId="15" fontId="1" fillId="6" borderId="47" xfId="0" applyNumberFormat="1" applyFont="1" applyFill="1" applyBorder="1" applyAlignment="1" applyProtection="1">
      <alignment horizontal="center"/>
      <protection hidden="1"/>
    </xf>
    <xf numFmtId="15" fontId="1" fillId="6" borderId="48" xfId="0" applyNumberFormat="1" applyFont="1" applyFill="1" applyBorder="1" applyAlignment="1" applyProtection="1">
      <alignment horizontal="center"/>
      <protection hidden="1"/>
    </xf>
    <xf numFmtId="15" fontId="1" fillId="6" borderId="53" xfId="0" applyNumberFormat="1" applyFont="1" applyFill="1" applyBorder="1" applyAlignment="1" applyProtection="1">
      <alignment horizontal="center"/>
      <protection hidden="1"/>
    </xf>
    <xf numFmtId="166" fontId="4" fillId="7" borderId="25" xfId="0" applyNumberFormat="1" applyFont="1" applyFill="1" applyBorder="1" applyProtection="1">
      <protection hidden="1"/>
    </xf>
    <xf numFmtId="0" fontId="0" fillId="8" borderId="0" xfId="0" applyFill="1" applyProtection="1">
      <protection hidden="1"/>
    </xf>
    <xf numFmtId="20" fontId="3" fillId="8" borderId="13" xfId="0" applyNumberFormat="1" applyFont="1" applyFill="1" applyBorder="1" applyProtection="1">
      <protection hidden="1"/>
    </xf>
    <xf numFmtId="0" fontId="0" fillId="8" borderId="0" xfId="0" applyFill="1" applyAlignment="1" applyProtection="1">
      <alignment horizontal="left" indent="2"/>
      <protection hidden="1"/>
    </xf>
    <xf numFmtId="0" fontId="0" fillId="8" borderId="0" xfId="0" applyFill="1" applyAlignment="1" applyProtection="1">
      <alignment horizontal="right"/>
      <protection hidden="1"/>
    </xf>
    <xf numFmtId="0" fontId="11" fillId="5" borderId="23" xfId="0" applyFont="1" applyFill="1" applyBorder="1" applyAlignment="1" applyProtection="1">
      <alignment horizontal="right"/>
      <protection hidden="1"/>
    </xf>
    <xf numFmtId="0" fontId="16" fillId="5" borderId="0" xfId="0" applyFont="1" applyFill="1" applyProtection="1">
      <protection hidden="1"/>
    </xf>
    <xf numFmtId="166" fontId="4" fillId="0" borderId="25" xfId="0" applyNumberFormat="1" applyFont="1" applyBorder="1" applyProtection="1">
      <protection hidden="1"/>
    </xf>
    <xf numFmtId="0" fontId="4" fillId="0" borderId="7" xfId="0" applyFont="1" applyBorder="1" applyAlignment="1" applyProtection="1">
      <alignment horizontal="left" vertical="center"/>
      <protection hidden="1"/>
    </xf>
    <xf numFmtId="0" fontId="4" fillId="8" borderId="43" xfId="0" applyFont="1" applyFill="1" applyBorder="1" applyAlignment="1" applyProtection="1">
      <alignment vertical="center"/>
      <protection hidden="1"/>
    </xf>
    <xf numFmtId="20" fontId="3" fillId="8" borderId="15" xfId="0" applyNumberFormat="1" applyFont="1" applyFill="1" applyBorder="1" applyAlignment="1" applyProtection="1">
      <alignment vertical="center"/>
      <protection hidden="1"/>
    </xf>
    <xf numFmtId="0" fontId="4" fillId="0" borderId="42" xfId="0" applyFont="1" applyBorder="1" applyAlignment="1" applyProtection="1">
      <alignment horizontal="left" vertical="center"/>
      <protection hidden="1"/>
    </xf>
    <xf numFmtId="0" fontId="4" fillId="8" borderId="40" xfId="0" applyFont="1" applyFill="1" applyBorder="1" applyAlignment="1" applyProtection="1">
      <alignment vertical="center"/>
      <protection hidden="1"/>
    </xf>
    <xf numFmtId="0" fontId="0" fillId="6" borderId="41" xfId="0" applyFill="1" applyBorder="1" applyAlignment="1" applyProtection="1">
      <alignment vertical="center"/>
      <protection hidden="1"/>
    </xf>
    <xf numFmtId="20" fontId="3" fillId="6" borderId="39" xfId="0" applyNumberFormat="1" applyFont="1" applyFill="1" applyBorder="1" applyAlignment="1" applyProtection="1">
      <alignment vertical="center"/>
      <protection hidden="1"/>
    </xf>
    <xf numFmtId="0" fontId="7" fillId="0" borderId="8" xfId="0" applyFont="1" applyBorder="1" applyAlignment="1" applyProtection="1">
      <alignment horizontal="left" vertical="center"/>
      <protection hidden="1"/>
    </xf>
    <xf numFmtId="0" fontId="7" fillId="0" borderId="15" xfId="0" applyFont="1" applyBorder="1" applyAlignment="1" applyProtection="1">
      <alignment horizontal="left" vertical="center"/>
      <protection hidden="1"/>
    </xf>
    <xf numFmtId="0" fontId="0" fillId="8" borderId="16" xfId="0" applyFill="1" applyBorder="1" applyAlignment="1" applyProtection="1">
      <alignment vertical="center"/>
      <protection hidden="1"/>
    </xf>
    <xf numFmtId="20" fontId="3" fillId="8" borderId="17" xfId="0" applyNumberFormat="1" applyFont="1" applyFill="1" applyBorder="1" applyAlignment="1" applyProtection="1">
      <alignment vertical="center"/>
      <protection hidden="1"/>
    </xf>
    <xf numFmtId="0" fontId="0" fillId="8" borderId="57" xfId="0" applyFill="1" applyBorder="1" applyAlignment="1" applyProtection="1">
      <alignment vertical="center"/>
      <protection hidden="1"/>
    </xf>
    <xf numFmtId="20" fontId="1" fillId="8" borderId="57" xfId="0" applyNumberFormat="1" applyFont="1" applyFill="1" applyBorder="1" applyAlignment="1" applyProtection="1">
      <alignment horizontal="right" vertical="center"/>
      <protection hidden="1"/>
    </xf>
    <xf numFmtId="0" fontId="9" fillId="3" borderId="45" xfId="0" applyFont="1" applyFill="1" applyBorder="1" applyAlignment="1" applyProtection="1">
      <alignment vertical="center"/>
      <protection hidden="1"/>
    </xf>
    <xf numFmtId="0" fontId="3" fillId="6" borderId="44" xfId="0" applyFont="1" applyFill="1" applyBorder="1" applyAlignment="1" applyProtection="1">
      <alignment horizontal="center" vertical="center"/>
      <protection hidden="1"/>
    </xf>
    <xf numFmtId="0" fontId="3" fillId="6" borderId="45" xfId="0" applyFont="1" applyFill="1" applyBorder="1" applyAlignment="1" applyProtection="1">
      <alignment horizontal="center" vertical="center"/>
      <protection hidden="1"/>
    </xf>
    <xf numFmtId="15" fontId="1" fillId="6" borderId="47" xfId="0" applyNumberFormat="1" applyFont="1" applyFill="1" applyBorder="1" applyAlignment="1" applyProtection="1">
      <alignment horizontal="center" vertical="center"/>
      <protection hidden="1"/>
    </xf>
    <xf numFmtId="15" fontId="1" fillId="6" borderId="48" xfId="0" applyNumberFormat="1" applyFont="1" applyFill="1" applyBorder="1" applyAlignment="1" applyProtection="1">
      <alignment horizontal="center" vertical="center"/>
      <protection hidden="1"/>
    </xf>
    <xf numFmtId="0" fontId="12" fillId="5" borderId="44" xfId="0" applyFont="1" applyFill="1" applyBorder="1" applyAlignment="1" applyProtection="1">
      <alignment vertical="center"/>
      <protection hidden="1"/>
    </xf>
    <xf numFmtId="0" fontId="12" fillId="5" borderId="46" xfId="0" applyFont="1" applyFill="1" applyBorder="1" applyAlignment="1" applyProtection="1">
      <alignment vertical="center"/>
      <protection hidden="1"/>
    </xf>
    <xf numFmtId="0" fontId="12" fillId="5" borderId="23" xfId="0" applyFont="1" applyFill="1" applyBorder="1" applyAlignment="1" applyProtection="1">
      <alignment vertical="center"/>
      <protection hidden="1"/>
    </xf>
    <xf numFmtId="0" fontId="13" fillId="5" borderId="45" xfId="0" applyFont="1" applyFill="1" applyBorder="1" applyAlignment="1" applyProtection="1">
      <alignment vertical="center"/>
      <protection hidden="1"/>
    </xf>
    <xf numFmtId="0" fontId="13" fillId="5" borderId="0" xfId="0" applyFont="1" applyFill="1" applyAlignment="1" applyProtection="1">
      <alignment vertical="center"/>
      <protection hidden="1"/>
    </xf>
    <xf numFmtId="49" fontId="4" fillId="0" borderId="38" xfId="0" applyNumberFormat="1" applyFont="1" applyBorder="1" applyAlignment="1" applyProtection="1">
      <alignment horizontal="left" vertical="center"/>
      <protection locked="0" hidden="1"/>
    </xf>
    <xf numFmtId="0" fontId="12" fillId="5" borderId="0" xfId="0" applyFont="1" applyFill="1" applyAlignment="1" applyProtection="1">
      <alignment vertical="center"/>
      <protection hidden="1"/>
    </xf>
    <xf numFmtId="166" fontId="4" fillId="0" borderId="49" xfId="0" applyNumberFormat="1" applyFont="1" applyBorder="1" applyAlignment="1" applyProtection="1">
      <alignment horizontal="left" vertical="center"/>
      <protection locked="0" hidden="1"/>
    </xf>
    <xf numFmtId="0" fontId="12" fillId="5" borderId="48" xfId="0" applyFont="1" applyFill="1" applyBorder="1" applyAlignment="1" applyProtection="1">
      <alignment vertical="center"/>
      <protection hidden="1"/>
    </xf>
    <xf numFmtId="0" fontId="13" fillId="5" borderId="48" xfId="0" applyFont="1" applyFill="1" applyBorder="1" applyAlignment="1" applyProtection="1">
      <alignment vertical="center"/>
      <protection hidden="1"/>
    </xf>
    <xf numFmtId="166" fontId="4" fillId="0" borderId="55" xfId="0" applyNumberFormat="1" applyFont="1" applyBorder="1" applyAlignment="1" applyProtection="1">
      <alignment horizontal="left" vertical="center"/>
      <protection locked="0" hidden="1"/>
    </xf>
    <xf numFmtId="0" fontId="0" fillId="8" borderId="69" xfId="0" applyFill="1" applyBorder="1" applyAlignment="1" applyProtection="1">
      <alignment horizontal="left" indent="3"/>
      <protection hidden="1"/>
    </xf>
    <xf numFmtId="0" fontId="0" fillId="8" borderId="70" xfId="0" applyFill="1" applyBorder="1" applyProtection="1">
      <protection hidden="1"/>
    </xf>
    <xf numFmtId="0" fontId="0" fillId="8" borderId="71" xfId="0" applyFill="1" applyBorder="1" applyProtection="1">
      <protection hidden="1"/>
    </xf>
    <xf numFmtId="0" fontId="0" fillId="8" borderId="72" xfId="0" applyFill="1" applyBorder="1" applyAlignment="1" applyProtection="1">
      <alignment horizontal="left" indent="3"/>
      <protection hidden="1"/>
    </xf>
    <xf numFmtId="0" fontId="0" fillId="8" borderId="73" xfId="0" applyFill="1" applyBorder="1" applyProtection="1">
      <protection hidden="1"/>
    </xf>
    <xf numFmtId="0" fontId="16" fillId="5" borderId="72" xfId="0" applyFont="1" applyFill="1" applyBorder="1" applyAlignment="1" applyProtection="1">
      <alignment horizontal="left" indent="2"/>
      <protection hidden="1"/>
    </xf>
    <xf numFmtId="0" fontId="0" fillId="8" borderId="72" xfId="0" applyFill="1" applyBorder="1" applyProtection="1">
      <protection hidden="1"/>
    </xf>
    <xf numFmtId="0" fontId="11" fillId="5" borderId="72" xfId="0" applyFont="1" applyFill="1" applyBorder="1" applyAlignment="1" applyProtection="1">
      <alignment horizontal="left" indent="2"/>
      <protection hidden="1"/>
    </xf>
    <xf numFmtId="0" fontId="11" fillId="5" borderId="74" xfId="0" applyFont="1" applyFill="1" applyBorder="1" applyAlignment="1" applyProtection="1">
      <alignment horizontal="left" indent="2"/>
      <protection hidden="1"/>
    </xf>
    <xf numFmtId="0" fontId="11" fillId="5" borderId="75" xfId="0" applyFont="1" applyFill="1" applyBorder="1" applyProtection="1">
      <protection hidden="1"/>
    </xf>
    <xf numFmtId="0" fontId="11" fillId="5" borderId="76" xfId="0" applyFont="1" applyFill="1" applyBorder="1" applyAlignment="1" applyProtection="1">
      <alignment horizontal="right"/>
      <protection hidden="1"/>
    </xf>
    <xf numFmtId="166" fontId="4" fillId="0" borderId="77" xfId="0" applyNumberFormat="1" applyFont="1" applyBorder="1" applyProtection="1">
      <protection hidden="1"/>
    </xf>
    <xf numFmtId="0" fontId="0" fillId="8" borderId="75" xfId="0" applyFill="1" applyBorder="1" applyProtection="1">
      <protection hidden="1"/>
    </xf>
    <xf numFmtId="0" fontId="0" fillId="8" borderId="78" xfId="0" applyFill="1" applyBorder="1" applyProtection="1">
      <protection hidden="1"/>
    </xf>
    <xf numFmtId="0" fontId="9" fillId="8" borderId="18" xfId="0" applyFont="1" applyFill="1" applyBorder="1" applyAlignment="1" applyProtection="1">
      <alignment vertical="center"/>
      <protection hidden="1"/>
    </xf>
    <xf numFmtId="0" fontId="9" fillId="8" borderId="8" xfId="0" applyFont="1" applyFill="1" applyBorder="1" applyAlignment="1" applyProtection="1">
      <alignment vertical="center"/>
      <protection hidden="1"/>
    </xf>
    <xf numFmtId="0" fontId="9" fillId="6" borderId="19" xfId="0" applyFont="1" applyFill="1" applyBorder="1" applyAlignment="1" applyProtection="1">
      <alignment vertical="center"/>
      <protection hidden="1"/>
    </xf>
    <xf numFmtId="166" fontId="3" fillId="6" borderId="19" xfId="0" applyNumberFormat="1" applyFont="1" applyFill="1" applyBorder="1" applyAlignment="1" applyProtection="1">
      <alignment horizontal="right" vertical="center"/>
      <protection hidden="1"/>
    </xf>
    <xf numFmtId="166" fontId="3" fillId="8" borderId="18" xfId="0" applyNumberFormat="1" applyFont="1" applyFill="1" applyBorder="1" applyAlignment="1" applyProtection="1">
      <alignment horizontal="right" vertical="center"/>
      <protection hidden="1"/>
    </xf>
    <xf numFmtId="0" fontId="3" fillId="6" borderId="0" xfId="0" applyFont="1" applyFill="1" applyAlignment="1" applyProtection="1">
      <alignment horizontal="center" vertical="center"/>
      <protection hidden="1"/>
    </xf>
    <xf numFmtId="0" fontId="14" fillId="5" borderId="8" xfId="0" applyFont="1" applyFill="1" applyBorder="1" applyProtection="1">
      <protection hidden="1"/>
    </xf>
    <xf numFmtId="0" fontId="4" fillId="5" borderId="8" xfId="0" applyFont="1" applyFill="1" applyBorder="1" applyProtection="1">
      <protection hidden="1"/>
    </xf>
    <xf numFmtId="0" fontId="4" fillId="0" borderId="8" xfId="0" applyFont="1" applyBorder="1" applyAlignment="1" applyProtection="1">
      <alignment vertical="center"/>
      <protection locked="0"/>
    </xf>
    <xf numFmtId="0" fontId="4" fillId="5" borderId="8" xfId="0" applyFont="1" applyFill="1" applyBorder="1" applyProtection="1">
      <protection locked="0" hidden="1"/>
    </xf>
    <xf numFmtId="0" fontId="0" fillId="0" borderId="8" xfId="0" applyBorder="1" applyProtection="1">
      <protection locked="0" hidden="1"/>
    </xf>
    <xf numFmtId="15" fontId="4" fillId="6" borderId="8" xfId="0" applyNumberFormat="1" applyFont="1" applyFill="1" applyBorder="1" applyAlignment="1" applyProtection="1">
      <alignment horizontal="center" vertical="center"/>
      <protection locked="0" hidden="1"/>
    </xf>
    <xf numFmtId="0" fontId="0" fillId="5" borderId="82" xfId="0" applyFill="1" applyBorder="1" applyProtection="1">
      <protection hidden="1"/>
    </xf>
    <xf numFmtId="0" fontId="12" fillId="5" borderId="83" xfId="0" applyFont="1" applyFill="1" applyBorder="1" applyAlignment="1" applyProtection="1">
      <alignment vertical="center"/>
      <protection hidden="1"/>
    </xf>
    <xf numFmtId="0" fontId="0" fillId="0" borderId="20" xfId="0" applyBorder="1" applyProtection="1">
      <protection hidden="1"/>
    </xf>
    <xf numFmtId="0" fontId="15" fillId="0" borderId="21" xfId="0" applyFont="1" applyBorder="1" applyAlignment="1" applyProtection="1">
      <alignment horizontal="left" vertical="center"/>
      <protection hidden="1"/>
    </xf>
    <xf numFmtId="15" fontId="5" fillId="0" borderId="21" xfId="0" applyNumberFormat="1" applyFont="1" applyBorder="1" applyAlignment="1" applyProtection="1">
      <alignment wrapText="1"/>
      <protection hidden="1"/>
    </xf>
    <xf numFmtId="0" fontId="8" fillId="0" borderId="21" xfId="0" applyFont="1" applyBorder="1" applyProtection="1">
      <protection hidden="1"/>
    </xf>
    <xf numFmtId="0" fontId="5" fillId="0" borderId="21" xfId="0" applyFont="1" applyBorder="1" applyAlignment="1" applyProtection="1">
      <alignment horizontal="center"/>
      <protection hidden="1"/>
    </xf>
    <xf numFmtId="15" fontId="5" fillId="0" borderId="21" xfId="0" applyNumberFormat="1" applyFont="1" applyBorder="1" applyProtection="1">
      <protection hidden="1"/>
    </xf>
    <xf numFmtId="0" fontId="3" fillId="6" borderId="84" xfId="0" applyFont="1" applyFill="1" applyBorder="1" applyAlignment="1" applyProtection="1">
      <alignment horizontal="center" vertical="center"/>
      <protection hidden="1"/>
    </xf>
    <xf numFmtId="15" fontId="1" fillId="6" borderId="85" xfId="0" applyNumberFormat="1" applyFont="1" applyFill="1" applyBorder="1" applyAlignment="1" applyProtection="1">
      <alignment horizontal="center" vertical="center"/>
      <protection hidden="1"/>
    </xf>
    <xf numFmtId="0" fontId="4" fillId="0" borderId="86" xfId="0" applyFont="1" applyBorder="1" applyAlignment="1" applyProtection="1">
      <alignment vertical="center"/>
      <protection hidden="1"/>
    </xf>
    <xf numFmtId="0" fontId="0" fillId="0" borderId="23" xfId="0" applyBorder="1" applyAlignment="1" applyProtection="1">
      <alignment vertical="center"/>
      <protection hidden="1"/>
    </xf>
    <xf numFmtId="0" fontId="0" fillId="0" borderId="88" xfId="0" applyBorder="1" applyAlignment="1" applyProtection="1">
      <alignment vertical="center"/>
      <protection hidden="1"/>
    </xf>
    <xf numFmtId="20" fontId="3" fillId="8" borderId="29" xfId="0" applyNumberFormat="1" applyFont="1" applyFill="1" applyBorder="1" applyAlignment="1" applyProtection="1">
      <alignment vertical="center"/>
      <protection hidden="1"/>
    </xf>
    <xf numFmtId="0" fontId="4" fillId="0" borderId="23" xfId="0" applyFont="1" applyBorder="1" applyAlignment="1" applyProtection="1">
      <alignment vertical="center"/>
      <protection hidden="1"/>
    </xf>
    <xf numFmtId="0" fontId="4" fillId="6" borderId="89" xfId="0" applyFont="1" applyFill="1" applyBorder="1" applyAlignment="1" applyProtection="1">
      <alignment vertical="center"/>
      <protection hidden="1"/>
    </xf>
    <xf numFmtId="20" fontId="3" fillId="6" borderId="29" xfId="0" applyNumberFormat="1" applyFont="1" applyFill="1" applyBorder="1" applyAlignment="1" applyProtection="1">
      <alignment vertical="center"/>
      <protection hidden="1"/>
    </xf>
    <xf numFmtId="0" fontId="4" fillId="8" borderId="89" xfId="0" applyFont="1" applyFill="1" applyBorder="1" applyAlignment="1" applyProtection="1">
      <alignment vertical="center"/>
      <protection hidden="1"/>
    </xf>
    <xf numFmtId="20" fontId="3" fillId="8" borderId="91" xfId="0" applyNumberFormat="1" applyFont="1" applyFill="1" applyBorder="1" applyAlignment="1" applyProtection="1">
      <alignment vertical="center"/>
      <protection hidden="1"/>
    </xf>
    <xf numFmtId="0" fontId="4" fillId="8" borderId="92" xfId="0" applyFont="1" applyFill="1" applyBorder="1" applyAlignment="1" applyProtection="1">
      <alignment vertical="center"/>
      <protection hidden="1"/>
    </xf>
    <xf numFmtId="20" fontId="1" fillId="8" borderId="93" xfId="0" applyNumberFormat="1" applyFont="1" applyFill="1" applyBorder="1" applyAlignment="1" applyProtection="1">
      <alignment horizontal="right" vertical="center"/>
      <protection hidden="1"/>
    </xf>
    <xf numFmtId="0" fontId="4" fillId="3" borderId="94" xfId="0" applyFont="1" applyFill="1" applyBorder="1" applyAlignment="1" applyProtection="1">
      <alignment vertical="center"/>
      <protection hidden="1"/>
    </xf>
    <xf numFmtId="0" fontId="4" fillId="8" borderId="96" xfId="0" applyFont="1" applyFill="1" applyBorder="1" applyAlignment="1" applyProtection="1">
      <alignment vertical="center"/>
      <protection hidden="1"/>
    </xf>
    <xf numFmtId="166" fontId="3" fillId="8" borderId="97" xfId="0" applyNumberFormat="1" applyFont="1" applyFill="1" applyBorder="1" applyAlignment="1" applyProtection="1">
      <alignment horizontal="right" vertical="center"/>
      <protection hidden="1"/>
    </xf>
    <xf numFmtId="0" fontId="4" fillId="8" borderId="98" xfId="0" applyFont="1" applyFill="1" applyBorder="1" applyAlignment="1" applyProtection="1">
      <alignment vertical="center"/>
      <protection hidden="1"/>
    </xf>
    <xf numFmtId="0" fontId="4" fillId="6" borderId="99" xfId="0" applyFont="1" applyFill="1" applyBorder="1" applyAlignment="1" applyProtection="1">
      <alignment vertical="center"/>
      <protection hidden="1"/>
    </xf>
    <xf numFmtId="166" fontId="3" fillId="6" borderId="100" xfId="0" applyNumberFormat="1" applyFont="1" applyFill="1" applyBorder="1" applyAlignment="1" applyProtection="1">
      <alignment horizontal="right" vertical="center"/>
      <protection hidden="1"/>
    </xf>
    <xf numFmtId="0" fontId="0" fillId="0" borderId="101" xfId="0" applyBorder="1" applyProtection="1">
      <protection hidden="1"/>
    </xf>
    <xf numFmtId="0" fontId="0" fillId="0" borderId="28" xfId="0" applyBorder="1" applyProtection="1">
      <protection hidden="1"/>
    </xf>
    <xf numFmtId="0" fontId="3" fillId="6" borderId="46" xfId="0" applyFont="1" applyFill="1" applyBorder="1" applyAlignment="1" applyProtection="1">
      <alignment horizontal="center" vertical="center"/>
      <protection hidden="1"/>
    </xf>
    <xf numFmtId="0" fontId="3" fillId="6" borderId="24" xfId="0" applyFont="1" applyFill="1" applyBorder="1" applyAlignment="1" applyProtection="1">
      <alignment horizontal="center" vertical="center"/>
      <protection hidden="1"/>
    </xf>
    <xf numFmtId="0" fontId="12" fillId="5" borderId="20" xfId="0" applyFont="1" applyFill="1" applyBorder="1" applyAlignment="1" applyProtection="1">
      <alignment vertical="center"/>
      <protection hidden="1"/>
    </xf>
    <xf numFmtId="15" fontId="4" fillId="6" borderId="14" xfId="0" applyNumberFormat="1" applyFont="1" applyFill="1" applyBorder="1" applyAlignment="1" applyProtection="1">
      <alignment horizontal="center" vertical="center"/>
      <protection locked="0" hidden="1"/>
    </xf>
    <xf numFmtId="0" fontId="14" fillId="5" borderId="14" xfId="0" applyFont="1" applyFill="1" applyBorder="1" applyProtection="1">
      <protection hidden="1"/>
    </xf>
    <xf numFmtId="0" fontId="4" fillId="5" borderId="14" xfId="0" applyFont="1" applyFill="1" applyBorder="1" applyProtection="1">
      <protection hidden="1"/>
    </xf>
    <xf numFmtId="0" fontId="0" fillId="5" borderId="102" xfId="0" applyFill="1" applyBorder="1" applyProtection="1">
      <protection hidden="1"/>
    </xf>
    <xf numFmtId="0" fontId="12" fillId="5" borderId="103" xfId="0" applyFont="1" applyFill="1" applyBorder="1" applyAlignment="1" applyProtection="1">
      <alignment vertical="center"/>
      <protection hidden="1"/>
    </xf>
    <xf numFmtId="0" fontId="13" fillId="5" borderId="21" xfId="0" applyFont="1" applyFill="1" applyBorder="1" applyAlignment="1" applyProtection="1">
      <alignment vertical="center"/>
      <protection hidden="1"/>
    </xf>
    <xf numFmtId="166" fontId="4" fillId="0" borderId="104" xfId="0" applyNumberFormat="1" applyFont="1" applyBorder="1" applyAlignment="1" applyProtection="1">
      <alignment horizontal="left" vertical="center"/>
      <protection locked="0" hidden="1"/>
    </xf>
    <xf numFmtId="0" fontId="12" fillId="5" borderId="28" xfId="0" applyFont="1" applyFill="1" applyBorder="1" applyAlignment="1" applyProtection="1">
      <alignment vertical="center"/>
      <protection hidden="1"/>
    </xf>
    <xf numFmtId="0" fontId="12" fillId="5" borderId="12" xfId="0" applyFont="1" applyFill="1" applyBorder="1" applyAlignment="1" applyProtection="1">
      <alignment vertical="center"/>
      <protection hidden="1"/>
    </xf>
    <xf numFmtId="0" fontId="13" fillId="5" borderId="12" xfId="0" applyFont="1" applyFill="1" applyBorder="1" applyAlignment="1" applyProtection="1">
      <alignment vertical="center"/>
      <protection hidden="1"/>
    </xf>
    <xf numFmtId="166" fontId="4" fillId="0" borderId="108" xfId="0" applyNumberFormat="1" applyFont="1" applyBorder="1" applyAlignment="1" applyProtection="1">
      <alignment horizontal="left" vertical="center"/>
      <protection locked="0" hidden="1"/>
    </xf>
    <xf numFmtId="15" fontId="12" fillId="5" borderId="45" xfId="0" applyNumberFormat="1" applyFont="1" applyFill="1" applyBorder="1" applyAlignment="1" applyProtection="1">
      <alignment horizontal="center"/>
      <protection hidden="1"/>
    </xf>
    <xf numFmtId="0" fontId="12" fillId="5" borderId="45" xfId="0" applyFont="1" applyFill="1" applyBorder="1" applyProtection="1">
      <protection hidden="1"/>
    </xf>
    <xf numFmtId="2" fontId="12" fillId="5" borderId="45" xfId="0" applyNumberFormat="1" applyFont="1" applyFill="1" applyBorder="1" applyProtection="1">
      <protection hidden="1"/>
    </xf>
    <xf numFmtId="0" fontId="13" fillId="5" borderId="56" xfId="0" applyFont="1" applyFill="1" applyBorder="1" applyProtection="1">
      <protection hidden="1"/>
    </xf>
    <xf numFmtId="0" fontId="13" fillId="5" borderId="5" xfId="0" applyFont="1" applyFill="1" applyBorder="1" applyProtection="1">
      <protection hidden="1"/>
    </xf>
    <xf numFmtId="165" fontId="12" fillId="5" borderId="0" xfId="0" applyNumberFormat="1" applyFont="1" applyFill="1" applyProtection="1">
      <protection hidden="1"/>
    </xf>
    <xf numFmtId="0" fontId="13" fillId="5" borderId="53" xfId="0" applyFont="1" applyFill="1" applyBorder="1" applyProtection="1">
      <protection hidden="1"/>
    </xf>
    <xf numFmtId="20" fontId="1" fillId="0" borderId="64" xfId="0" applyNumberFormat="1" applyFont="1" applyBorder="1" applyProtection="1">
      <protection hidden="1"/>
    </xf>
    <xf numFmtId="20" fontId="1" fillId="0" borderId="65" xfId="0" applyNumberFormat="1" applyFont="1" applyBorder="1" applyProtection="1">
      <protection hidden="1"/>
    </xf>
    <xf numFmtId="20" fontId="1" fillId="0" borderId="66" xfId="0" applyNumberFormat="1" applyFont="1" applyBorder="1" applyProtection="1">
      <protection hidden="1"/>
    </xf>
    <xf numFmtId="0" fontId="12" fillId="5" borderId="4" xfId="0" applyFont="1" applyFill="1" applyBorder="1" applyProtection="1">
      <protection hidden="1"/>
    </xf>
    <xf numFmtId="0" fontId="4" fillId="8" borderId="7" xfId="0" applyFont="1" applyFill="1" applyBorder="1" applyProtection="1">
      <protection hidden="1"/>
    </xf>
    <xf numFmtId="20" fontId="3" fillId="8" borderId="11" xfId="0" applyNumberFormat="1" applyFont="1" applyFill="1" applyBorder="1" applyProtection="1">
      <protection hidden="1"/>
    </xf>
    <xf numFmtId="20" fontId="3" fillId="8" borderId="12" xfId="0" applyNumberFormat="1" applyFont="1" applyFill="1" applyBorder="1" applyProtection="1">
      <protection hidden="1"/>
    </xf>
    <xf numFmtId="166" fontId="1" fillId="8" borderId="25" xfId="0" applyNumberFormat="1" applyFont="1" applyFill="1" applyBorder="1" applyProtection="1">
      <protection hidden="1"/>
    </xf>
    <xf numFmtId="166" fontId="1" fillId="8" borderId="54" xfId="0" applyNumberFormat="1" applyFont="1" applyFill="1" applyBorder="1" applyProtection="1">
      <protection hidden="1"/>
    </xf>
    <xf numFmtId="0" fontId="0" fillId="0" borderId="109" xfId="0" applyBorder="1" applyProtection="1">
      <protection hidden="1"/>
    </xf>
    <xf numFmtId="0" fontId="4" fillId="0" borderId="8" xfId="0" applyFont="1" applyBorder="1" applyProtection="1">
      <protection locked="0" hidden="1"/>
    </xf>
    <xf numFmtId="0" fontId="11" fillId="5" borderId="8" xfId="0" applyFont="1" applyFill="1" applyBorder="1" applyAlignment="1" applyProtection="1">
      <alignment horizontal="right"/>
      <protection hidden="1"/>
    </xf>
    <xf numFmtId="0" fontId="9" fillId="0" borderId="0" xfId="0" applyFont="1"/>
    <xf numFmtId="0" fontId="4" fillId="0" borderId="114" xfId="0" applyFont="1" applyBorder="1" applyAlignment="1">
      <alignment horizontal="left" vertical="top"/>
    </xf>
    <xf numFmtId="0" fontId="4" fillId="0" borderId="114" xfId="0" applyFont="1" applyBorder="1" applyAlignment="1">
      <alignment vertical="top"/>
    </xf>
    <xf numFmtId="0" fontId="4" fillId="0" borderId="114" xfId="0" applyFont="1" applyBorder="1"/>
    <xf numFmtId="0" fontId="9" fillId="0" borderId="114" xfId="0" applyFont="1" applyBorder="1"/>
    <xf numFmtId="20" fontId="1" fillId="9" borderId="50" xfId="0" applyNumberFormat="1" applyFont="1" applyFill="1" applyBorder="1" applyAlignment="1" applyProtection="1">
      <alignment vertical="center"/>
      <protection locked="0" hidden="1"/>
    </xf>
    <xf numFmtId="20" fontId="1" fillId="9" borderId="8" xfId="0" applyNumberFormat="1" applyFont="1" applyFill="1" applyBorder="1" applyAlignment="1" applyProtection="1">
      <alignment vertical="center"/>
      <protection locked="0" hidden="1"/>
    </xf>
    <xf numFmtId="20" fontId="1" fillId="9" borderId="14" xfId="0" applyNumberFormat="1" applyFont="1" applyFill="1" applyBorder="1" applyAlignment="1" applyProtection="1">
      <alignment vertical="center"/>
      <protection locked="0" hidden="1"/>
    </xf>
    <xf numFmtId="20" fontId="0" fillId="9" borderId="8" xfId="0" applyNumberFormat="1" applyFill="1" applyBorder="1" applyAlignment="1" applyProtection="1">
      <alignment vertical="center"/>
      <protection locked="0" hidden="1"/>
    </xf>
    <xf numFmtId="20" fontId="1" fillId="9" borderId="15" xfId="0" applyNumberFormat="1" applyFont="1" applyFill="1" applyBorder="1" applyAlignment="1" applyProtection="1">
      <alignment vertical="center"/>
      <protection locked="0" hidden="1"/>
    </xf>
    <xf numFmtId="2" fontId="1" fillId="9" borderId="58" xfId="0" applyNumberFormat="1" applyFont="1" applyFill="1" applyBorder="1" applyAlignment="1" applyProtection="1">
      <alignment horizontal="center" vertical="center"/>
      <protection locked="0" hidden="1"/>
    </xf>
    <xf numFmtId="166" fontId="3" fillId="9" borderId="8" xfId="0" applyNumberFormat="1" applyFont="1" applyFill="1" applyBorder="1" applyAlignment="1" applyProtection="1">
      <alignment horizontal="right" vertical="center"/>
      <protection hidden="1"/>
    </xf>
    <xf numFmtId="20" fontId="1" fillId="9" borderId="51" xfId="0" applyNumberFormat="1" applyFont="1" applyFill="1" applyBorder="1" applyAlignment="1" applyProtection="1">
      <alignment vertical="center"/>
      <protection locked="0" hidden="1"/>
    </xf>
    <xf numFmtId="20" fontId="1" fillId="10" borderId="51" xfId="0" applyNumberFormat="1" applyFont="1" applyFill="1" applyBorder="1" applyAlignment="1" applyProtection="1">
      <alignment vertical="center"/>
      <protection locked="0" hidden="1"/>
    </xf>
    <xf numFmtId="20" fontId="1" fillId="10" borderId="8" xfId="0" applyNumberFormat="1" applyFont="1" applyFill="1" applyBorder="1" applyAlignment="1" applyProtection="1">
      <alignment vertical="center"/>
      <protection locked="0" hidden="1"/>
    </xf>
    <xf numFmtId="20" fontId="1" fillId="11" borderId="51" xfId="0" applyNumberFormat="1" applyFont="1" applyFill="1" applyBorder="1" applyAlignment="1" applyProtection="1">
      <alignment vertical="center"/>
      <protection locked="0" hidden="1"/>
    </xf>
    <xf numFmtId="20" fontId="1" fillId="11" borderId="8" xfId="0" applyNumberFormat="1" applyFont="1" applyFill="1" applyBorder="1" applyAlignment="1" applyProtection="1">
      <alignment vertical="center"/>
      <protection locked="0" hidden="1"/>
    </xf>
    <xf numFmtId="20" fontId="1" fillId="11" borderId="14" xfId="0" applyNumberFormat="1" applyFont="1" applyFill="1" applyBorder="1" applyAlignment="1" applyProtection="1">
      <alignment vertical="center"/>
      <protection locked="0" hidden="1"/>
    </xf>
    <xf numFmtId="20" fontId="1" fillId="11" borderId="15" xfId="0" applyNumberFormat="1" applyFont="1" applyFill="1" applyBorder="1" applyAlignment="1" applyProtection="1">
      <alignment vertical="center"/>
      <protection locked="0" hidden="1"/>
    </xf>
    <xf numFmtId="2" fontId="1" fillId="11" borderId="58" xfId="0" applyNumberFormat="1" applyFont="1" applyFill="1" applyBorder="1" applyAlignment="1" applyProtection="1">
      <alignment horizontal="center" vertical="center"/>
      <protection locked="0" hidden="1"/>
    </xf>
    <xf numFmtId="166" fontId="3" fillId="11" borderId="8" xfId="0" applyNumberFormat="1" applyFont="1" applyFill="1" applyBorder="1" applyAlignment="1" applyProtection="1">
      <alignment horizontal="right" vertical="center"/>
      <protection hidden="1"/>
    </xf>
    <xf numFmtId="20" fontId="1" fillId="11" borderId="87" xfId="0" applyNumberFormat="1" applyFont="1" applyFill="1" applyBorder="1" applyAlignment="1" applyProtection="1">
      <alignment vertical="center"/>
      <protection locked="0" hidden="1"/>
    </xf>
    <xf numFmtId="20" fontId="1" fillId="11" borderId="90" xfId="0" applyNumberFormat="1" applyFont="1" applyFill="1" applyBorder="1" applyAlignment="1" applyProtection="1">
      <alignment vertical="center"/>
      <protection locked="0" hidden="1"/>
    </xf>
    <xf numFmtId="2" fontId="1" fillId="11" borderId="95" xfId="0" applyNumberFormat="1" applyFont="1" applyFill="1" applyBorder="1" applyAlignment="1" applyProtection="1">
      <alignment horizontal="center" vertical="center"/>
      <protection locked="0" hidden="1"/>
    </xf>
    <xf numFmtId="166" fontId="3" fillId="11" borderId="87" xfId="0" applyNumberFormat="1" applyFont="1" applyFill="1" applyBorder="1" applyAlignment="1" applyProtection="1">
      <alignment horizontal="right" vertical="center"/>
      <protection hidden="1"/>
    </xf>
    <xf numFmtId="20" fontId="1" fillId="10" borderId="14" xfId="0" applyNumberFormat="1" applyFont="1" applyFill="1" applyBorder="1" applyAlignment="1" applyProtection="1">
      <alignment vertical="center"/>
      <protection locked="0" hidden="1"/>
    </xf>
    <xf numFmtId="20" fontId="1" fillId="10" borderId="15" xfId="0" applyNumberFormat="1" applyFont="1" applyFill="1" applyBorder="1" applyAlignment="1" applyProtection="1">
      <alignment vertical="center"/>
      <protection locked="0" hidden="1"/>
    </xf>
    <xf numFmtId="2" fontId="1" fillId="10" borderId="58" xfId="0" applyNumberFormat="1" applyFont="1" applyFill="1" applyBorder="1" applyAlignment="1" applyProtection="1">
      <alignment horizontal="center" vertical="center"/>
      <protection locked="0" hidden="1"/>
    </xf>
    <xf numFmtId="166" fontId="3" fillId="10" borderId="8" xfId="0" applyNumberFormat="1" applyFont="1" applyFill="1" applyBorder="1" applyAlignment="1" applyProtection="1">
      <alignment horizontal="right" vertical="center"/>
      <protection hidden="1"/>
    </xf>
    <xf numFmtId="20" fontId="1" fillId="9" borderId="50" xfId="0" quotePrefix="1" applyNumberFormat="1" applyFont="1" applyFill="1" applyBorder="1" applyAlignment="1" applyProtection="1">
      <alignment vertical="center"/>
      <protection locked="0" hidden="1"/>
    </xf>
    <xf numFmtId="0" fontId="9" fillId="0" borderId="0" xfId="0" applyFont="1" applyAlignment="1">
      <alignment vertical="top" wrapText="1"/>
    </xf>
    <xf numFmtId="0" fontId="9" fillId="0" borderId="115" xfId="0" applyFont="1" applyBorder="1" applyAlignment="1">
      <alignment vertical="top" wrapText="1"/>
    </xf>
    <xf numFmtId="0" fontId="9" fillId="0" borderId="0" xfId="0" applyFont="1" applyAlignment="1">
      <alignment wrapText="1"/>
    </xf>
    <xf numFmtId="0" fontId="9" fillId="0" borderId="115" xfId="0" applyFont="1" applyBorder="1" applyAlignment="1">
      <alignment wrapText="1"/>
    </xf>
    <xf numFmtId="166" fontId="4" fillId="0" borderId="67" xfId="0" applyNumberFormat="1" applyFont="1" applyBorder="1" applyAlignment="1" applyProtection="1">
      <alignment horizontal="left" vertical="center"/>
      <protection locked="0" hidden="1"/>
    </xf>
    <xf numFmtId="20" fontId="3" fillId="9" borderId="8" xfId="0" applyNumberFormat="1" applyFont="1" applyFill="1" applyBorder="1" applyAlignment="1" applyProtection="1">
      <alignment vertical="center"/>
      <protection locked="0" hidden="1"/>
    </xf>
    <xf numFmtId="0" fontId="12" fillId="12" borderId="23" xfId="0" applyFont="1" applyFill="1" applyBorder="1"/>
    <xf numFmtId="0" fontId="12" fillId="12" borderId="119" xfId="0" applyFont="1" applyFill="1" applyBorder="1"/>
    <xf numFmtId="15" fontId="1" fillId="6" borderId="125" xfId="0" applyNumberFormat="1" applyFont="1" applyFill="1" applyBorder="1" applyAlignment="1" applyProtection="1">
      <alignment horizontal="center" vertical="center"/>
      <protection hidden="1"/>
    </xf>
    <xf numFmtId="15" fontId="1" fillId="6" borderId="126" xfId="0" applyNumberFormat="1" applyFont="1" applyFill="1" applyBorder="1" applyAlignment="1" applyProtection="1">
      <alignment horizontal="center" vertical="center"/>
      <protection hidden="1"/>
    </xf>
    <xf numFmtId="15" fontId="1" fillId="6" borderId="127" xfId="0" applyNumberFormat="1" applyFont="1" applyFill="1" applyBorder="1" applyAlignment="1" applyProtection="1">
      <alignment horizontal="center" vertical="center"/>
      <protection hidden="1"/>
    </xf>
    <xf numFmtId="0" fontId="11" fillId="5" borderId="122" xfId="0" applyFont="1" applyFill="1" applyBorder="1" applyProtection="1">
      <protection hidden="1"/>
    </xf>
    <xf numFmtId="168" fontId="11" fillId="5" borderId="123" xfId="0" applyNumberFormat="1" applyFont="1" applyFill="1" applyBorder="1" applyProtection="1">
      <protection hidden="1"/>
    </xf>
    <xf numFmtId="0" fontId="11" fillId="5" borderId="123" xfId="0" applyFont="1" applyFill="1" applyBorder="1" applyProtection="1">
      <protection hidden="1"/>
    </xf>
    <xf numFmtId="0" fontId="11" fillId="5" borderId="124" xfId="0" applyFont="1" applyFill="1" applyBorder="1" applyProtection="1">
      <protection hidden="1"/>
    </xf>
    <xf numFmtId="0" fontId="11" fillId="5" borderId="131" xfId="0" applyFont="1" applyFill="1" applyBorder="1" applyProtection="1">
      <protection hidden="1"/>
    </xf>
    <xf numFmtId="0" fontId="11" fillId="5" borderId="0" xfId="0" applyFont="1" applyFill="1" applyProtection="1">
      <protection hidden="1"/>
    </xf>
    <xf numFmtId="0" fontId="11" fillId="5" borderId="132" xfId="0" applyFont="1" applyFill="1" applyBorder="1" applyProtection="1">
      <protection hidden="1"/>
    </xf>
    <xf numFmtId="0" fontId="11" fillId="5" borderId="125" xfId="0" applyFont="1" applyFill="1" applyBorder="1" applyProtection="1">
      <protection hidden="1"/>
    </xf>
    <xf numFmtId="0" fontId="11" fillId="5" borderId="126" xfId="0" applyFont="1" applyFill="1" applyBorder="1" applyProtection="1">
      <protection hidden="1"/>
    </xf>
    <xf numFmtId="0" fontId="11" fillId="5" borderId="127" xfId="0" applyFont="1" applyFill="1" applyBorder="1" applyProtection="1">
      <protection hidden="1"/>
    </xf>
    <xf numFmtId="0" fontId="3" fillId="6" borderId="131" xfId="0" applyFont="1" applyFill="1" applyBorder="1" applyAlignment="1" applyProtection="1">
      <alignment horizontal="center" vertical="center"/>
      <protection hidden="1"/>
    </xf>
    <xf numFmtId="0" fontId="3" fillId="6" borderId="132" xfId="0" applyFont="1" applyFill="1" applyBorder="1" applyAlignment="1" applyProtection="1">
      <alignment horizontal="center" vertical="center"/>
      <protection hidden="1"/>
    </xf>
    <xf numFmtId="20" fontId="20" fillId="7" borderId="128" xfId="0" applyNumberFormat="1" applyFont="1" applyFill="1" applyBorder="1" applyProtection="1">
      <protection hidden="1"/>
    </xf>
    <xf numFmtId="20" fontId="20" fillId="7" borderId="129" xfId="0" applyNumberFormat="1" applyFont="1" applyFill="1" applyBorder="1" applyProtection="1">
      <protection hidden="1"/>
    </xf>
    <xf numFmtId="20" fontId="20" fillId="7" borderId="130" xfId="0" applyNumberFormat="1" applyFont="1" applyFill="1" applyBorder="1" applyProtection="1">
      <protection hidden="1"/>
    </xf>
    <xf numFmtId="165" fontId="13" fillId="5" borderId="0" xfId="0" applyNumberFormat="1" applyFont="1" applyFill="1" applyProtection="1">
      <protection hidden="1"/>
    </xf>
    <xf numFmtId="0" fontId="9" fillId="0" borderId="0" xfId="0" applyFont="1" applyAlignment="1">
      <alignment horizontal="left" vertical="top" wrapText="1"/>
    </xf>
    <xf numFmtId="0" fontId="4" fillId="0" borderId="0" xfId="0" applyFont="1"/>
    <xf numFmtId="0" fontId="9" fillId="0" borderId="20" xfId="0" applyFont="1" applyBorder="1" applyProtection="1">
      <protection hidden="1"/>
    </xf>
    <xf numFmtId="0" fontId="9" fillId="0" borderId="21" xfId="0" applyFont="1" applyBorder="1" applyProtection="1">
      <protection hidden="1"/>
    </xf>
    <xf numFmtId="0" fontId="9" fillId="0" borderId="23" xfId="0" applyFont="1" applyBorder="1" applyProtection="1">
      <protection hidden="1"/>
    </xf>
    <xf numFmtId="0" fontId="9" fillId="0" borderId="0" xfId="0" applyFont="1" applyProtection="1">
      <protection hidden="1"/>
    </xf>
    <xf numFmtId="0" fontId="2" fillId="0" borderId="0" xfId="1" applyFont="1" applyAlignment="1" applyProtection="1">
      <alignment horizontal="left" vertical="top" wrapText="1"/>
    </xf>
    <xf numFmtId="0" fontId="2" fillId="0" borderId="0" xfId="1" applyFont="1" applyAlignment="1" applyProtection="1">
      <alignment horizontal="left"/>
    </xf>
    <xf numFmtId="0" fontId="9" fillId="0" borderId="115" xfId="0" applyFont="1" applyBorder="1"/>
    <xf numFmtId="0" fontId="2" fillId="0" borderId="0" xfId="1" applyFont="1" applyBorder="1" applyAlignment="1" applyProtection="1"/>
    <xf numFmtId="0" fontId="9" fillId="0" borderId="116" xfId="0" applyFont="1" applyBorder="1"/>
    <xf numFmtId="0" fontId="9" fillId="0" borderId="117" xfId="0" applyFont="1" applyBorder="1"/>
    <xf numFmtId="0" fontId="9" fillId="0" borderId="118" xfId="0" applyFont="1" applyBorder="1"/>
    <xf numFmtId="0" fontId="2" fillId="0" borderId="114" xfId="1" applyFont="1" applyBorder="1" applyAlignment="1" applyProtection="1"/>
    <xf numFmtId="0" fontId="9" fillId="0" borderId="114" xfId="0" applyFont="1" applyBorder="1" applyAlignment="1"/>
    <xf numFmtId="0" fontId="9" fillId="0" borderId="0" xfId="0" applyFont="1" applyAlignment="1"/>
    <xf numFmtId="0" fontId="21" fillId="0" borderId="111" xfId="2" applyFont="1" applyBorder="1" applyAlignment="1">
      <alignment horizontal="left"/>
    </xf>
    <xf numFmtId="0" fontId="21" fillId="0" borderId="112" xfId="2" applyFont="1" applyBorder="1" applyAlignment="1">
      <alignment horizontal="left"/>
    </xf>
    <xf numFmtId="0" fontId="21" fillId="0" borderId="113" xfId="2" applyFont="1" applyBorder="1" applyAlignment="1">
      <alignment horizontal="left"/>
    </xf>
    <xf numFmtId="0" fontId="9" fillId="0" borderId="114" xfId="0" applyFont="1" applyBorder="1" applyAlignment="1">
      <alignment horizontal="left" vertical="top" wrapText="1"/>
    </xf>
    <xf numFmtId="0" fontId="9" fillId="0" borderId="0" xfId="0" applyFont="1" applyAlignment="1">
      <alignment horizontal="left" vertical="top" wrapText="1"/>
    </xf>
    <xf numFmtId="0" fontId="9" fillId="0" borderId="115" xfId="0" applyFont="1" applyBorder="1" applyAlignment="1">
      <alignment horizontal="left" vertical="top" wrapText="1"/>
    </xf>
    <xf numFmtId="0" fontId="22" fillId="0" borderId="114" xfId="0" applyFont="1" applyBorder="1" applyAlignment="1">
      <alignment horizontal="left" vertical="top" wrapText="1"/>
    </xf>
    <xf numFmtId="0" fontId="22" fillId="0" borderId="0" xfId="0" applyFont="1" applyAlignment="1">
      <alignment horizontal="left" vertical="top" wrapText="1"/>
    </xf>
    <xf numFmtId="0" fontId="22" fillId="0" borderId="115" xfId="0" applyFont="1" applyBorder="1" applyAlignment="1">
      <alignment horizontal="left" vertical="top" wrapText="1"/>
    </xf>
    <xf numFmtId="0" fontId="2" fillId="0" borderId="0" xfId="1" applyFont="1" applyAlignment="1" applyProtection="1">
      <alignment horizontal="left" vertical="top" wrapText="1"/>
    </xf>
    <xf numFmtId="0" fontId="9" fillId="0" borderId="0" xfId="0" applyFont="1" applyAlignment="1">
      <alignment horizontal="left" wrapText="1"/>
    </xf>
    <xf numFmtId="0" fontId="9" fillId="0" borderId="115" xfId="0" applyFont="1" applyBorder="1" applyAlignment="1">
      <alignment horizontal="left" wrapText="1"/>
    </xf>
    <xf numFmtId="0" fontId="21" fillId="0" borderId="110" xfId="2" applyFont="1" applyAlignment="1">
      <alignment horizontal="left"/>
    </xf>
    <xf numFmtId="0" fontId="2" fillId="0" borderId="0" xfId="1" applyFont="1" applyAlignment="1" applyProtection="1">
      <alignment horizontal="left"/>
    </xf>
    <xf numFmtId="0" fontId="4" fillId="0" borderId="79" xfId="0" applyFont="1" applyBorder="1" applyAlignment="1" applyProtection="1">
      <alignment horizontal="left" vertical="center"/>
      <protection locked="0" hidden="1"/>
    </xf>
    <xf numFmtId="0" fontId="4" fillId="0" borderId="80" xfId="0" applyFont="1" applyBorder="1" applyAlignment="1" applyProtection="1">
      <alignment horizontal="left" vertical="center"/>
      <protection locked="0" hidden="1"/>
    </xf>
    <xf numFmtId="0" fontId="4" fillId="0" borderId="81" xfId="0" applyFont="1" applyBorder="1" applyAlignment="1" applyProtection="1">
      <alignment horizontal="left" vertical="center"/>
      <protection locked="0" hidden="1"/>
    </xf>
    <xf numFmtId="2" fontId="4" fillId="8" borderId="70" xfId="0" applyNumberFormat="1" applyFont="1" applyFill="1" applyBorder="1" applyAlignment="1" applyProtection="1">
      <alignment horizontal="center"/>
      <protection hidden="1"/>
    </xf>
    <xf numFmtId="0" fontId="10" fillId="4" borderId="23" xfId="0" applyFont="1" applyFill="1" applyBorder="1" applyAlignment="1" applyProtection="1">
      <alignment horizontal="center"/>
      <protection hidden="1"/>
    </xf>
    <xf numFmtId="0" fontId="10" fillId="4" borderId="0" xfId="0" applyFont="1" applyFill="1" applyAlignment="1" applyProtection="1">
      <alignment horizontal="center"/>
      <protection hidden="1"/>
    </xf>
    <xf numFmtId="0" fontId="10" fillId="4" borderId="24" xfId="0" applyFont="1" applyFill="1" applyBorder="1" applyAlignment="1" applyProtection="1">
      <alignment horizontal="center"/>
      <protection hidden="1"/>
    </xf>
    <xf numFmtId="0" fontId="2" fillId="0" borderId="23" xfId="1" applyFill="1" applyBorder="1" applyAlignment="1" applyProtection="1">
      <alignment horizontal="center"/>
      <protection hidden="1"/>
    </xf>
    <xf numFmtId="0" fontId="2" fillId="0" borderId="0" xfId="1" applyFill="1" applyBorder="1" applyAlignment="1" applyProtection="1">
      <alignment horizontal="center"/>
      <protection hidden="1"/>
    </xf>
    <xf numFmtId="0" fontId="2" fillId="0" borderId="24" xfId="1" applyFill="1" applyBorder="1" applyAlignment="1" applyProtection="1">
      <alignment horizontal="center"/>
      <protection hidden="1"/>
    </xf>
    <xf numFmtId="0" fontId="2" fillId="0" borderId="68" xfId="1" applyFill="1" applyBorder="1" applyAlignment="1" applyProtection="1">
      <alignment horizontal="center"/>
      <protection hidden="1"/>
    </xf>
    <xf numFmtId="0" fontId="2" fillId="0" borderId="48" xfId="1" applyFill="1" applyBorder="1" applyAlignment="1" applyProtection="1">
      <alignment horizontal="center"/>
      <protection hidden="1"/>
    </xf>
    <xf numFmtId="0" fontId="2" fillId="0" borderId="85" xfId="1" applyFill="1" applyBorder="1" applyAlignment="1" applyProtection="1">
      <alignment horizontal="center"/>
      <protection hidden="1"/>
    </xf>
    <xf numFmtId="0" fontId="4" fillId="0" borderId="105" xfId="0" applyFont="1" applyBorder="1" applyAlignment="1" applyProtection="1">
      <alignment horizontal="left" vertical="center"/>
      <protection locked="0" hidden="1"/>
    </xf>
    <xf numFmtId="0" fontId="4" fillId="0" borderId="106" xfId="0" applyFont="1" applyBorder="1" applyAlignment="1" applyProtection="1">
      <alignment horizontal="left" vertical="center"/>
      <protection locked="0" hidden="1"/>
    </xf>
    <xf numFmtId="0" fontId="4" fillId="0" borderId="107" xfId="0" applyFont="1" applyBorder="1" applyAlignment="1" applyProtection="1">
      <alignment horizontal="left" vertical="center"/>
      <protection locked="0" hidden="1"/>
    </xf>
    <xf numFmtId="0" fontId="19" fillId="13" borderId="23" xfId="0" applyFont="1" applyFill="1" applyBorder="1" applyAlignment="1"/>
    <xf numFmtId="0" fontId="19" fillId="13" borderId="0" xfId="0" applyFont="1" applyFill="1" applyAlignment="1"/>
    <xf numFmtId="0" fontId="2" fillId="0" borderId="23" xfId="1" applyBorder="1" applyAlignment="1" applyProtection="1"/>
    <xf numFmtId="0" fontId="2" fillId="0" borderId="0" xfId="1" applyBorder="1" applyAlignment="1" applyProtection="1"/>
    <xf numFmtId="0" fontId="2" fillId="0" borderId="120" xfId="1" applyBorder="1" applyAlignment="1" applyProtection="1"/>
    <xf numFmtId="0" fontId="2" fillId="0" borderId="121" xfId="1" applyBorder="1" applyAlignment="1" applyProtection="1"/>
  </cellXfs>
  <cellStyles count="3">
    <cellStyle name="Heading 1" xfId="2" builtinId="16"/>
    <cellStyle name="Hyperlink" xfId="1" builtinId="8"/>
    <cellStyle name="Normal" xfId="0" builtinId="0"/>
  </cellStyles>
  <dxfs count="0"/>
  <tableStyles count="0" defaultTableStyle="TableStyleMedium9" defaultPivotStyle="PivotStyleLight16"/>
  <colors>
    <mruColors>
      <color rgb="FF51247A"/>
      <color rgb="FFD9AC6D"/>
      <color rgb="FFD7D1CC"/>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 Id="rId35" Type="http://schemas.openxmlformats.org/officeDocument/2006/relationships/customXml" Target="../customXml/item3.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10.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9.png"/></Relationships>
</file>

<file path=xl/drawings/_rels/drawing1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9.png"/></Relationships>
</file>

<file path=xl/drawings/_rels/drawing1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9.png"/></Relationships>
</file>

<file path=xl/drawings/_rels/drawing1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9.png"/></Relationships>
</file>

<file path=xl/drawings/_rels/drawing1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9.png"/></Relationships>
</file>

<file path=xl/drawings/_rels/drawing1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9.png"/></Relationships>
</file>

<file path=xl/drawings/_rels/drawing1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9.png"/></Relationships>
</file>

<file path=xl/drawings/_rels/drawing1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9.png"/></Relationships>
</file>

<file path=xl/drawings/_rels/drawing1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9.png"/></Relationships>
</file>

<file path=xl/drawings/_rels/drawing1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9.png"/></Relationships>
</file>

<file path=xl/drawings/_rels/drawing2.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9.png"/></Relationships>
</file>

<file path=xl/drawings/_rels/drawing2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9.png"/></Relationships>
</file>

<file path=xl/drawings/_rels/drawing2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9.png"/></Relationships>
</file>

<file path=xl/drawings/_rels/drawing2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9.png"/></Relationships>
</file>

<file path=xl/drawings/_rels/drawing2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9.png"/></Relationships>
</file>

<file path=xl/drawings/_rels/drawing2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9.png"/></Relationships>
</file>

<file path=xl/drawings/_rels/drawing2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9.png"/></Relationships>
</file>

<file path=xl/drawings/_rels/drawing2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9.png"/></Relationships>
</file>

<file path=xl/drawings/_rels/drawing2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9.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9.png"/></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9.png"/></Relationships>
</file>

<file path=xl/drawings/_rels/drawing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9.png"/></Relationships>
</file>

<file path=xl/drawings/_rels/drawing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9.png"/></Relationships>
</file>

<file path=xl/drawings/_rels/drawing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9.png"/></Relationships>
</file>

<file path=xl/drawings/_rels/drawing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817423</xdr:colOff>
      <xdr:row>6</xdr:row>
      <xdr:rowOff>120015</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6241"/>
        <a:stretch/>
      </xdr:blipFill>
      <xdr:spPr>
        <a:xfrm>
          <a:off x="0" y="0"/>
          <a:ext cx="1427023" cy="1082040"/>
        </a:xfrm>
        <a:prstGeom prst="rect">
          <a:avLst/>
        </a:prstGeom>
      </xdr:spPr>
    </xdr:pic>
    <xdr:clientData/>
  </xdr:twoCellAnchor>
  <xdr:twoCellAnchor editAs="oneCell">
    <xdr:from>
      <xdr:col>1</xdr:col>
      <xdr:colOff>0</xdr:colOff>
      <xdr:row>50</xdr:row>
      <xdr:rowOff>22860</xdr:rowOff>
    </xdr:from>
    <xdr:to>
      <xdr:col>7</xdr:col>
      <xdr:colOff>212840</xdr:colOff>
      <xdr:row>74</xdr:row>
      <xdr:rowOff>37595</xdr:rowOff>
    </xdr:to>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09600" y="8770620"/>
          <a:ext cx="4160000" cy="4038095"/>
        </a:xfrm>
        <a:prstGeom prst="rect">
          <a:avLst/>
        </a:prstGeom>
        <a:effectLst>
          <a:outerShdw blurRad="63500" sx="102000" sy="102000" algn="ctr" rotWithShape="0">
            <a:prstClr val="black">
              <a:alpha val="40000"/>
            </a:prstClr>
          </a:outerShdw>
        </a:effectLst>
      </xdr:spPr>
    </xdr:pic>
    <xdr:clientData/>
  </xdr:twoCellAnchor>
  <xdr:twoCellAnchor editAs="oneCell">
    <xdr:from>
      <xdr:col>0</xdr:col>
      <xdr:colOff>579120</xdr:colOff>
      <xdr:row>83</xdr:row>
      <xdr:rowOff>30480</xdr:rowOff>
    </xdr:from>
    <xdr:to>
      <xdr:col>7</xdr:col>
      <xdr:colOff>508074</xdr:colOff>
      <xdr:row>92</xdr:row>
      <xdr:rowOff>7434</xdr:rowOff>
    </xdr:to>
    <xdr:pic>
      <xdr:nvPicPr>
        <xdr:cNvPr id="6" name="Picture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3"/>
        <a:stretch>
          <a:fillRect/>
        </a:stretch>
      </xdr:blipFill>
      <xdr:spPr>
        <a:xfrm>
          <a:off x="579120" y="14714220"/>
          <a:ext cx="4485714" cy="1485714"/>
        </a:xfrm>
        <a:prstGeom prst="rect">
          <a:avLst/>
        </a:prstGeom>
        <a:effectLst>
          <a:outerShdw blurRad="63500" sx="102000" sy="102000" algn="ctr" rotWithShape="0">
            <a:prstClr val="black">
              <a:alpha val="40000"/>
            </a:prstClr>
          </a:outerShdw>
        </a:effectLst>
      </xdr:spPr>
    </xdr:pic>
    <xdr:clientData/>
  </xdr:twoCellAnchor>
  <xdr:twoCellAnchor editAs="oneCell">
    <xdr:from>
      <xdr:col>11</xdr:col>
      <xdr:colOff>519356</xdr:colOff>
      <xdr:row>30</xdr:row>
      <xdr:rowOff>76200</xdr:rowOff>
    </xdr:from>
    <xdr:to>
      <xdr:col>14</xdr:col>
      <xdr:colOff>161435</xdr:colOff>
      <xdr:row>35</xdr:row>
      <xdr:rowOff>161925</xdr:rowOff>
    </xdr:to>
    <xdr:pic>
      <xdr:nvPicPr>
        <xdr:cNvPr id="9" name="Picture 8">
          <a:extLst>
            <a:ext uri="{FF2B5EF4-FFF2-40B4-BE49-F238E27FC236}">
              <a16:creationId xmlns:a16="http://schemas.microsoft.com/office/drawing/2014/main" id="{893100AC-8ADD-4B20-A62B-A63DD0E71536}"/>
            </a:ext>
          </a:extLst>
        </xdr:cNvPr>
        <xdr:cNvPicPr>
          <a:picLocks noChangeAspect="1"/>
        </xdr:cNvPicPr>
      </xdr:nvPicPr>
      <xdr:blipFill>
        <a:blip xmlns:r="http://schemas.openxmlformats.org/officeDocument/2006/relationships" r:embed="rId4"/>
        <a:stretch>
          <a:fillRect/>
        </a:stretch>
      </xdr:blipFill>
      <xdr:spPr>
        <a:xfrm>
          <a:off x="7472606" y="8124825"/>
          <a:ext cx="1470879" cy="1571625"/>
        </a:xfrm>
        <a:prstGeom prst="rect">
          <a:avLst/>
        </a:prstGeom>
        <a:effectLst>
          <a:outerShdw blurRad="50800" dist="38100" dir="2700000" algn="tl" rotWithShape="0">
            <a:prstClr val="black">
              <a:alpha val="40000"/>
            </a:prstClr>
          </a:outerShdw>
        </a:effectLst>
      </xdr:spPr>
    </xdr:pic>
    <xdr:clientData/>
  </xdr:twoCellAnchor>
  <xdr:twoCellAnchor editAs="oneCell">
    <xdr:from>
      <xdr:col>11</xdr:col>
      <xdr:colOff>76200</xdr:colOff>
      <xdr:row>37</xdr:row>
      <xdr:rowOff>28575</xdr:rowOff>
    </xdr:from>
    <xdr:to>
      <xdr:col>16</xdr:col>
      <xdr:colOff>400739</xdr:colOff>
      <xdr:row>40</xdr:row>
      <xdr:rowOff>154440</xdr:rowOff>
    </xdr:to>
    <xdr:pic>
      <xdr:nvPicPr>
        <xdr:cNvPr id="10" name="Picture 9">
          <a:extLst>
            <a:ext uri="{FF2B5EF4-FFF2-40B4-BE49-F238E27FC236}">
              <a16:creationId xmlns:a16="http://schemas.microsoft.com/office/drawing/2014/main" id="{3B9D7B63-3540-45E6-8AA2-A7D8FABCFE49}"/>
            </a:ext>
          </a:extLst>
        </xdr:cNvPr>
        <xdr:cNvPicPr>
          <a:picLocks noChangeAspect="1"/>
        </xdr:cNvPicPr>
      </xdr:nvPicPr>
      <xdr:blipFill>
        <a:blip xmlns:r="http://schemas.openxmlformats.org/officeDocument/2006/relationships" r:embed="rId5"/>
        <a:stretch>
          <a:fillRect/>
        </a:stretch>
      </xdr:blipFill>
      <xdr:spPr>
        <a:xfrm>
          <a:off x="7029450" y="9391650"/>
          <a:ext cx="3372539" cy="983115"/>
        </a:xfrm>
        <a:prstGeom prst="rect">
          <a:avLst/>
        </a:prstGeom>
        <a:effectLst>
          <a:outerShdw blurRad="50800" dist="38100" dir="2700000" algn="tl" rotWithShape="0">
            <a:prstClr val="black">
              <a:alpha val="40000"/>
            </a:prstClr>
          </a:outerShdw>
        </a:effectLst>
      </xdr:spPr>
    </xdr:pic>
    <xdr:clientData/>
  </xdr:twoCellAnchor>
  <xdr:twoCellAnchor editAs="oneCell">
    <xdr:from>
      <xdr:col>11</xdr:col>
      <xdr:colOff>114300</xdr:colOff>
      <xdr:row>41</xdr:row>
      <xdr:rowOff>180975</xdr:rowOff>
    </xdr:from>
    <xdr:to>
      <xdr:col>16</xdr:col>
      <xdr:colOff>314778</xdr:colOff>
      <xdr:row>46</xdr:row>
      <xdr:rowOff>85891</xdr:rowOff>
    </xdr:to>
    <xdr:pic>
      <xdr:nvPicPr>
        <xdr:cNvPr id="11" name="Picture 10">
          <a:extLst>
            <a:ext uri="{FF2B5EF4-FFF2-40B4-BE49-F238E27FC236}">
              <a16:creationId xmlns:a16="http://schemas.microsoft.com/office/drawing/2014/main" id="{A9F7B102-B366-4D47-B969-4F04751D809B}"/>
            </a:ext>
          </a:extLst>
        </xdr:cNvPr>
        <xdr:cNvPicPr>
          <a:picLocks noChangeAspect="1"/>
        </xdr:cNvPicPr>
      </xdr:nvPicPr>
      <xdr:blipFill>
        <a:blip xmlns:r="http://schemas.openxmlformats.org/officeDocument/2006/relationships" r:embed="rId6"/>
        <a:stretch>
          <a:fillRect/>
        </a:stretch>
      </xdr:blipFill>
      <xdr:spPr>
        <a:xfrm>
          <a:off x="7067550" y="10629900"/>
          <a:ext cx="3248478" cy="1190791"/>
        </a:xfrm>
        <a:prstGeom prst="rect">
          <a:avLst/>
        </a:prstGeom>
        <a:effectLst>
          <a:outerShdw blurRad="50800" dist="38100" dir="2700000" algn="tl" rotWithShape="0">
            <a:prstClr val="black">
              <a:alpha val="40000"/>
            </a:prstClr>
          </a:outerShdw>
        </a:effectLst>
      </xdr:spPr>
    </xdr:pic>
    <xdr:clientData/>
  </xdr:twoCellAnchor>
  <xdr:twoCellAnchor>
    <xdr:from>
      <xdr:col>11</xdr:col>
      <xdr:colOff>38100</xdr:colOff>
      <xdr:row>30</xdr:row>
      <xdr:rowOff>28575</xdr:rowOff>
    </xdr:from>
    <xdr:to>
      <xdr:col>13</xdr:col>
      <xdr:colOff>28575</xdr:colOff>
      <xdr:row>31</xdr:row>
      <xdr:rowOff>85725</xdr:rowOff>
    </xdr:to>
    <xdr:sp macro="" textlink="">
      <xdr:nvSpPr>
        <xdr:cNvPr id="7" name="TextBox 6">
          <a:extLst>
            <a:ext uri="{FF2B5EF4-FFF2-40B4-BE49-F238E27FC236}">
              <a16:creationId xmlns:a16="http://schemas.microsoft.com/office/drawing/2014/main" id="{AF7A50EC-1152-4FEE-80E2-EBE3F29CDD0D}"/>
            </a:ext>
          </a:extLst>
        </xdr:cNvPr>
        <xdr:cNvSpPr txBox="1"/>
      </xdr:nvSpPr>
      <xdr:spPr>
        <a:xfrm>
          <a:off x="6991350" y="8077200"/>
          <a:ext cx="1209675" cy="285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100" b="1">
              <a:solidFill>
                <a:srgbClr val="FF0000"/>
              </a:solidFill>
            </a:rPr>
            <a:t>Step 1</a:t>
          </a:r>
        </a:p>
      </xdr:txBody>
    </xdr:sp>
    <xdr:clientData/>
  </xdr:twoCellAnchor>
  <xdr:twoCellAnchor>
    <xdr:from>
      <xdr:col>15</xdr:col>
      <xdr:colOff>447675</xdr:colOff>
      <xdr:row>37</xdr:row>
      <xdr:rowOff>95250</xdr:rowOff>
    </xdr:from>
    <xdr:to>
      <xdr:col>17</xdr:col>
      <xdr:colOff>438150</xdr:colOff>
      <xdr:row>37</xdr:row>
      <xdr:rowOff>381000</xdr:rowOff>
    </xdr:to>
    <xdr:sp macro="" textlink="">
      <xdr:nvSpPr>
        <xdr:cNvPr id="12" name="TextBox 11">
          <a:extLst>
            <a:ext uri="{FF2B5EF4-FFF2-40B4-BE49-F238E27FC236}">
              <a16:creationId xmlns:a16="http://schemas.microsoft.com/office/drawing/2014/main" id="{560BCEA0-34AD-436F-BD96-C898DC1E82C3}"/>
            </a:ext>
          </a:extLst>
        </xdr:cNvPr>
        <xdr:cNvSpPr txBox="1"/>
      </xdr:nvSpPr>
      <xdr:spPr>
        <a:xfrm>
          <a:off x="9839325" y="10086975"/>
          <a:ext cx="1209675" cy="285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100" b="1">
              <a:solidFill>
                <a:srgbClr val="FF0000"/>
              </a:solidFill>
            </a:rPr>
            <a:t>Step 2</a:t>
          </a:r>
        </a:p>
      </xdr:txBody>
    </xdr:sp>
    <xdr:clientData/>
  </xdr:twoCellAnchor>
  <xdr:twoCellAnchor>
    <xdr:from>
      <xdr:col>15</xdr:col>
      <xdr:colOff>285750</xdr:colOff>
      <xdr:row>42</xdr:row>
      <xdr:rowOff>171450</xdr:rowOff>
    </xdr:from>
    <xdr:to>
      <xdr:col>17</xdr:col>
      <xdr:colOff>276225</xdr:colOff>
      <xdr:row>43</xdr:row>
      <xdr:rowOff>85725</xdr:rowOff>
    </xdr:to>
    <xdr:sp macro="" textlink="">
      <xdr:nvSpPr>
        <xdr:cNvPr id="13" name="TextBox 12">
          <a:extLst>
            <a:ext uri="{FF2B5EF4-FFF2-40B4-BE49-F238E27FC236}">
              <a16:creationId xmlns:a16="http://schemas.microsoft.com/office/drawing/2014/main" id="{AE645A67-193B-4821-981A-62EAC50535AB}"/>
            </a:ext>
          </a:extLst>
        </xdr:cNvPr>
        <xdr:cNvSpPr txBox="1"/>
      </xdr:nvSpPr>
      <xdr:spPr>
        <a:xfrm>
          <a:off x="9677400" y="11477625"/>
          <a:ext cx="1209675" cy="285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100" b="1">
              <a:solidFill>
                <a:srgbClr val="FF0000"/>
              </a:solidFill>
            </a:rPr>
            <a:t>Step 3</a:t>
          </a:r>
        </a:p>
      </xdr:txBody>
    </xdr:sp>
    <xdr:clientData/>
  </xdr:twoCellAnchor>
  <xdr:twoCellAnchor editAs="oneCell">
    <xdr:from>
      <xdr:col>1</xdr:col>
      <xdr:colOff>133350</xdr:colOff>
      <xdr:row>21</xdr:row>
      <xdr:rowOff>485775</xdr:rowOff>
    </xdr:from>
    <xdr:to>
      <xdr:col>7</xdr:col>
      <xdr:colOff>105319</xdr:colOff>
      <xdr:row>23</xdr:row>
      <xdr:rowOff>133487</xdr:rowOff>
    </xdr:to>
    <xdr:pic>
      <xdr:nvPicPr>
        <xdr:cNvPr id="8" name="Picture 7">
          <a:extLst>
            <a:ext uri="{FF2B5EF4-FFF2-40B4-BE49-F238E27FC236}">
              <a16:creationId xmlns:a16="http://schemas.microsoft.com/office/drawing/2014/main" id="{5AD6D447-EDA6-4F0E-9A1E-AD7DF19276A6}"/>
            </a:ext>
          </a:extLst>
        </xdr:cNvPr>
        <xdr:cNvPicPr>
          <a:picLocks noChangeAspect="1"/>
        </xdr:cNvPicPr>
      </xdr:nvPicPr>
      <xdr:blipFill>
        <a:blip xmlns:r="http://schemas.openxmlformats.org/officeDocument/2006/relationships" r:embed="rId7"/>
        <a:stretch>
          <a:fillRect/>
        </a:stretch>
      </xdr:blipFill>
      <xdr:spPr>
        <a:xfrm>
          <a:off x="742950" y="4181475"/>
          <a:ext cx="3896269" cy="981212"/>
        </a:xfrm>
        <a:prstGeom prst="rect">
          <a:avLst/>
        </a:prstGeom>
      </xdr:spPr>
    </xdr:pic>
    <xdr:clientData/>
  </xdr:twoCellAnchor>
  <xdr:twoCellAnchor>
    <xdr:from>
      <xdr:col>6</xdr:col>
      <xdr:colOff>190500</xdr:colOff>
      <xdr:row>21</xdr:row>
      <xdr:rowOff>476250</xdr:rowOff>
    </xdr:from>
    <xdr:to>
      <xdr:col>8</xdr:col>
      <xdr:colOff>200025</xdr:colOff>
      <xdr:row>22</xdr:row>
      <xdr:rowOff>190500</xdr:rowOff>
    </xdr:to>
    <xdr:sp macro="" textlink="">
      <xdr:nvSpPr>
        <xdr:cNvPr id="14" name="TextBox 13">
          <a:extLst>
            <a:ext uri="{FF2B5EF4-FFF2-40B4-BE49-F238E27FC236}">
              <a16:creationId xmlns:a16="http://schemas.microsoft.com/office/drawing/2014/main" id="{4C9CD12F-9FEC-4E76-B681-4CE61DAEFB90}"/>
            </a:ext>
          </a:extLst>
        </xdr:cNvPr>
        <xdr:cNvSpPr txBox="1"/>
      </xdr:nvSpPr>
      <xdr:spPr>
        <a:xfrm>
          <a:off x="4114800" y="4171950"/>
          <a:ext cx="1209675" cy="285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100" b="1">
              <a:solidFill>
                <a:srgbClr val="FF0000"/>
              </a:solidFill>
            </a:rPr>
            <a:t>Step 1</a:t>
          </a:r>
        </a:p>
      </xdr:txBody>
    </xdr:sp>
    <xdr:clientData/>
  </xdr:twoCellAnchor>
  <xdr:twoCellAnchor editAs="oneCell">
    <xdr:from>
      <xdr:col>1</xdr:col>
      <xdr:colOff>0</xdr:colOff>
      <xdr:row>25</xdr:row>
      <xdr:rowOff>171451</xdr:rowOff>
    </xdr:from>
    <xdr:to>
      <xdr:col>15</xdr:col>
      <xdr:colOff>314325</xdr:colOff>
      <xdr:row>25</xdr:row>
      <xdr:rowOff>630701</xdr:rowOff>
    </xdr:to>
    <xdr:pic>
      <xdr:nvPicPr>
        <xdr:cNvPr id="15" name="Picture 14">
          <a:extLst>
            <a:ext uri="{FF2B5EF4-FFF2-40B4-BE49-F238E27FC236}">
              <a16:creationId xmlns:a16="http://schemas.microsoft.com/office/drawing/2014/main" id="{AB220066-A413-4A1C-AE07-C77CFFE6C5A4}"/>
            </a:ext>
          </a:extLst>
        </xdr:cNvPr>
        <xdr:cNvPicPr>
          <a:picLocks noChangeAspect="1"/>
        </xdr:cNvPicPr>
      </xdr:nvPicPr>
      <xdr:blipFill>
        <a:blip xmlns:r="http://schemas.openxmlformats.org/officeDocument/2006/relationships" r:embed="rId8"/>
        <a:stretch>
          <a:fillRect/>
        </a:stretch>
      </xdr:blipFill>
      <xdr:spPr>
        <a:xfrm>
          <a:off x="609600" y="6715126"/>
          <a:ext cx="9096375" cy="459250"/>
        </a:xfrm>
        <a:prstGeom prst="rect">
          <a:avLst/>
        </a:prstGeom>
      </xdr:spPr>
    </xdr:pic>
    <xdr:clientData/>
  </xdr:twoCellAnchor>
  <xdr:twoCellAnchor>
    <xdr:from>
      <xdr:col>15</xdr:col>
      <xdr:colOff>352425</xdr:colOff>
      <xdr:row>25</xdr:row>
      <xdr:rowOff>180975</xdr:rowOff>
    </xdr:from>
    <xdr:to>
      <xdr:col>17</xdr:col>
      <xdr:colOff>342900</xdr:colOff>
      <xdr:row>25</xdr:row>
      <xdr:rowOff>466725</xdr:rowOff>
    </xdr:to>
    <xdr:sp macro="" textlink="">
      <xdr:nvSpPr>
        <xdr:cNvPr id="16" name="TextBox 15">
          <a:extLst>
            <a:ext uri="{FF2B5EF4-FFF2-40B4-BE49-F238E27FC236}">
              <a16:creationId xmlns:a16="http://schemas.microsoft.com/office/drawing/2014/main" id="{2F8EC227-EBA2-4518-A6E5-B8935F45709A}"/>
            </a:ext>
          </a:extLst>
        </xdr:cNvPr>
        <xdr:cNvSpPr txBox="1"/>
      </xdr:nvSpPr>
      <xdr:spPr>
        <a:xfrm>
          <a:off x="9744075" y="6724650"/>
          <a:ext cx="1209675" cy="285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100" b="1">
              <a:solidFill>
                <a:srgbClr val="FF0000"/>
              </a:solidFill>
            </a:rPr>
            <a:t>Step 2</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45720</xdr:colOff>
      <xdr:row>45</xdr:row>
      <xdr:rowOff>30480</xdr:rowOff>
    </xdr:from>
    <xdr:to>
      <xdr:col>1</xdr:col>
      <xdr:colOff>632460</xdr:colOff>
      <xdr:row>51</xdr:row>
      <xdr:rowOff>7620</xdr:rowOff>
    </xdr:to>
    <xdr:pic>
      <xdr:nvPicPr>
        <xdr:cNvPr id="10829" name="Picture 2" descr="UQ_bw_ logo">
          <a:extLst>
            <a:ext uri="{FF2B5EF4-FFF2-40B4-BE49-F238E27FC236}">
              <a16:creationId xmlns:a16="http://schemas.microsoft.com/office/drawing/2014/main" id="{00000000-0008-0000-0900-00004D2A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5720" y="7467600"/>
          <a:ext cx="1196340" cy="10591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1</xdr:col>
      <xdr:colOff>665023</xdr:colOff>
      <xdr:row>5</xdr:row>
      <xdr:rowOff>139065</xdr:rowOff>
    </xdr:to>
    <xdr:pic>
      <xdr:nvPicPr>
        <xdr:cNvPr id="4" name="Picture 3">
          <a:extLst>
            <a:ext uri="{FF2B5EF4-FFF2-40B4-BE49-F238E27FC236}">
              <a16:creationId xmlns:a16="http://schemas.microsoft.com/office/drawing/2014/main" id="{00000000-0008-0000-0900-000004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r="6241"/>
        <a:stretch/>
      </xdr:blipFill>
      <xdr:spPr>
        <a:xfrm>
          <a:off x="0" y="0"/>
          <a:ext cx="1427023" cy="108204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45720</xdr:colOff>
      <xdr:row>45</xdr:row>
      <xdr:rowOff>30480</xdr:rowOff>
    </xdr:from>
    <xdr:to>
      <xdr:col>1</xdr:col>
      <xdr:colOff>632460</xdr:colOff>
      <xdr:row>51</xdr:row>
      <xdr:rowOff>7620</xdr:rowOff>
    </xdr:to>
    <xdr:pic>
      <xdr:nvPicPr>
        <xdr:cNvPr id="11853" name="Picture 2" descr="UQ_bw_ logo">
          <a:extLst>
            <a:ext uri="{FF2B5EF4-FFF2-40B4-BE49-F238E27FC236}">
              <a16:creationId xmlns:a16="http://schemas.microsoft.com/office/drawing/2014/main" id="{00000000-0008-0000-0A00-00004D2E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5720" y="7467600"/>
          <a:ext cx="1196340" cy="10591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1</xdr:col>
      <xdr:colOff>665023</xdr:colOff>
      <xdr:row>5</xdr:row>
      <xdr:rowOff>139065</xdr:rowOff>
    </xdr:to>
    <xdr:pic>
      <xdr:nvPicPr>
        <xdr:cNvPr id="4" name="Picture 3">
          <a:extLst>
            <a:ext uri="{FF2B5EF4-FFF2-40B4-BE49-F238E27FC236}">
              <a16:creationId xmlns:a16="http://schemas.microsoft.com/office/drawing/2014/main" id="{00000000-0008-0000-0A00-000004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r="6241"/>
        <a:stretch/>
      </xdr:blipFill>
      <xdr:spPr>
        <a:xfrm>
          <a:off x="0" y="0"/>
          <a:ext cx="1427023" cy="108204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0</xdr:col>
      <xdr:colOff>45720</xdr:colOff>
      <xdr:row>45</xdr:row>
      <xdr:rowOff>30480</xdr:rowOff>
    </xdr:from>
    <xdr:to>
      <xdr:col>1</xdr:col>
      <xdr:colOff>632460</xdr:colOff>
      <xdr:row>51</xdr:row>
      <xdr:rowOff>7620</xdr:rowOff>
    </xdr:to>
    <xdr:pic>
      <xdr:nvPicPr>
        <xdr:cNvPr id="12877" name="Picture 2" descr="UQ_bw_ logo">
          <a:extLst>
            <a:ext uri="{FF2B5EF4-FFF2-40B4-BE49-F238E27FC236}">
              <a16:creationId xmlns:a16="http://schemas.microsoft.com/office/drawing/2014/main" id="{00000000-0008-0000-0B00-00004D32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5720" y="7467600"/>
          <a:ext cx="1196340" cy="10591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1</xdr:col>
      <xdr:colOff>665023</xdr:colOff>
      <xdr:row>5</xdr:row>
      <xdr:rowOff>139065</xdr:rowOff>
    </xdr:to>
    <xdr:pic>
      <xdr:nvPicPr>
        <xdr:cNvPr id="4" name="Picture 3">
          <a:extLst>
            <a:ext uri="{FF2B5EF4-FFF2-40B4-BE49-F238E27FC236}">
              <a16:creationId xmlns:a16="http://schemas.microsoft.com/office/drawing/2014/main" id="{00000000-0008-0000-0B00-000004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r="6241"/>
        <a:stretch/>
      </xdr:blipFill>
      <xdr:spPr>
        <a:xfrm>
          <a:off x="0" y="0"/>
          <a:ext cx="1427023" cy="108204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xdr:from>
      <xdr:col>0</xdr:col>
      <xdr:colOff>45720</xdr:colOff>
      <xdr:row>45</xdr:row>
      <xdr:rowOff>30480</xdr:rowOff>
    </xdr:from>
    <xdr:to>
      <xdr:col>1</xdr:col>
      <xdr:colOff>632460</xdr:colOff>
      <xdr:row>51</xdr:row>
      <xdr:rowOff>7620</xdr:rowOff>
    </xdr:to>
    <xdr:pic>
      <xdr:nvPicPr>
        <xdr:cNvPr id="13901" name="Picture 2" descr="UQ_bw_ logo">
          <a:extLst>
            <a:ext uri="{FF2B5EF4-FFF2-40B4-BE49-F238E27FC236}">
              <a16:creationId xmlns:a16="http://schemas.microsoft.com/office/drawing/2014/main" id="{00000000-0008-0000-0C00-00004D36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5720" y="7467600"/>
          <a:ext cx="1196340" cy="10591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1</xdr:col>
      <xdr:colOff>665023</xdr:colOff>
      <xdr:row>5</xdr:row>
      <xdr:rowOff>139065</xdr:rowOff>
    </xdr:to>
    <xdr:pic>
      <xdr:nvPicPr>
        <xdr:cNvPr id="4" name="Picture 3">
          <a:extLst>
            <a:ext uri="{FF2B5EF4-FFF2-40B4-BE49-F238E27FC236}">
              <a16:creationId xmlns:a16="http://schemas.microsoft.com/office/drawing/2014/main" id="{00000000-0008-0000-0C00-000004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r="6241"/>
        <a:stretch/>
      </xdr:blipFill>
      <xdr:spPr>
        <a:xfrm>
          <a:off x="0" y="0"/>
          <a:ext cx="1427023" cy="108204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xdr:from>
      <xdr:col>0</xdr:col>
      <xdr:colOff>45720</xdr:colOff>
      <xdr:row>45</xdr:row>
      <xdr:rowOff>30480</xdr:rowOff>
    </xdr:from>
    <xdr:to>
      <xdr:col>1</xdr:col>
      <xdr:colOff>632460</xdr:colOff>
      <xdr:row>51</xdr:row>
      <xdr:rowOff>7620</xdr:rowOff>
    </xdr:to>
    <xdr:pic>
      <xdr:nvPicPr>
        <xdr:cNvPr id="14925" name="Picture 2" descr="UQ_bw_ logo">
          <a:extLst>
            <a:ext uri="{FF2B5EF4-FFF2-40B4-BE49-F238E27FC236}">
              <a16:creationId xmlns:a16="http://schemas.microsoft.com/office/drawing/2014/main" id="{00000000-0008-0000-0D00-00004D3A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5720" y="7467600"/>
          <a:ext cx="1196340" cy="10591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1</xdr:col>
      <xdr:colOff>665023</xdr:colOff>
      <xdr:row>5</xdr:row>
      <xdr:rowOff>139065</xdr:rowOff>
    </xdr:to>
    <xdr:pic>
      <xdr:nvPicPr>
        <xdr:cNvPr id="4" name="Picture 3">
          <a:extLst>
            <a:ext uri="{FF2B5EF4-FFF2-40B4-BE49-F238E27FC236}">
              <a16:creationId xmlns:a16="http://schemas.microsoft.com/office/drawing/2014/main" id="{00000000-0008-0000-0D00-000004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r="6241"/>
        <a:stretch/>
      </xdr:blipFill>
      <xdr:spPr>
        <a:xfrm>
          <a:off x="0" y="0"/>
          <a:ext cx="1427023" cy="108204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xdr:from>
      <xdr:col>0</xdr:col>
      <xdr:colOff>45720</xdr:colOff>
      <xdr:row>45</xdr:row>
      <xdr:rowOff>30480</xdr:rowOff>
    </xdr:from>
    <xdr:to>
      <xdr:col>1</xdr:col>
      <xdr:colOff>632460</xdr:colOff>
      <xdr:row>51</xdr:row>
      <xdr:rowOff>7620</xdr:rowOff>
    </xdr:to>
    <xdr:pic>
      <xdr:nvPicPr>
        <xdr:cNvPr id="18568" name="Picture 4" descr="UQ_bw_ logo">
          <a:extLst>
            <a:ext uri="{FF2B5EF4-FFF2-40B4-BE49-F238E27FC236}">
              <a16:creationId xmlns:a16="http://schemas.microsoft.com/office/drawing/2014/main" id="{00000000-0008-0000-0E00-0000884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5720" y="7467600"/>
          <a:ext cx="1196340" cy="10591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1</xdr:col>
      <xdr:colOff>665023</xdr:colOff>
      <xdr:row>5</xdr:row>
      <xdr:rowOff>139065</xdr:rowOff>
    </xdr:to>
    <xdr:pic>
      <xdr:nvPicPr>
        <xdr:cNvPr id="4" name="Picture 3">
          <a:extLst>
            <a:ext uri="{FF2B5EF4-FFF2-40B4-BE49-F238E27FC236}">
              <a16:creationId xmlns:a16="http://schemas.microsoft.com/office/drawing/2014/main" id="{00000000-0008-0000-0E00-000004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r="6241"/>
        <a:stretch/>
      </xdr:blipFill>
      <xdr:spPr>
        <a:xfrm>
          <a:off x="0" y="0"/>
          <a:ext cx="1427023" cy="1082040"/>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xdr:from>
      <xdr:col>0</xdr:col>
      <xdr:colOff>45720</xdr:colOff>
      <xdr:row>45</xdr:row>
      <xdr:rowOff>30480</xdr:rowOff>
    </xdr:from>
    <xdr:to>
      <xdr:col>1</xdr:col>
      <xdr:colOff>632460</xdr:colOff>
      <xdr:row>51</xdr:row>
      <xdr:rowOff>7620</xdr:rowOff>
    </xdr:to>
    <xdr:pic>
      <xdr:nvPicPr>
        <xdr:cNvPr id="19591" name="Picture 2" descr="UQ_bw_ logo">
          <a:extLst>
            <a:ext uri="{FF2B5EF4-FFF2-40B4-BE49-F238E27FC236}">
              <a16:creationId xmlns:a16="http://schemas.microsoft.com/office/drawing/2014/main" id="{00000000-0008-0000-0F00-0000874C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5720" y="7467600"/>
          <a:ext cx="1196340" cy="10591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1</xdr:col>
      <xdr:colOff>665023</xdr:colOff>
      <xdr:row>5</xdr:row>
      <xdr:rowOff>139065</xdr:rowOff>
    </xdr:to>
    <xdr:pic>
      <xdr:nvPicPr>
        <xdr:cNvPr id="4" name="Picture 3">
          <a:extLst>
            <a:ext uri="{FF2B5EF4-FFF2-40B4-BE49-F238E27FC236}">
              <a16:creationId xmlns:a16="http://schemas.microsoft.com/office/drawing/2014/main" id="{00000000-0008-0000-0F00-000004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r="6241"/>
        <a:stretch/>
      </xdr:blipFill>
      <xdr:spPr>
        <a:xfrm>
          <a:off x="0" y="0"/>
          <a:ext cx="1427023" cy="1082040"/>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xdr:from>
      <xdr:col>0</xdr:col>
      <xdr:colOff>45720</xdr:colOff>
      <xdr:row>45</xdr:row>
      <xdr:rowOff>30480</xdr:rowOff>
    </xdr:from>
    <xdr:to>
      <xdr:col>1</xdr:col>
      <xdr:colOff>632460</xdr:colOff>
      <xdr:row>51</xdr:row>
      <xdr:rowOff>7620</xdr:rowOff>
    </xdr:to>
    <xdr:pic>
      <xdr:nvPicPr>
        <xdr:cNvPr id="20616" name="Picture 2" descr="UQ_bw_ logo">
          <a:extLst>
            <a:ext uri="{FF2B5EF4-FFF2-40B4-BE49-F238E27FC236}">
              <a16:creationId xmlns:a16="http://schemas.microsoft.com/office/drawing/2014/main" id="{00000000-0008-0000-1000-0000885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5720" y="7467600"/>
          <a:ext cx="1196340" cy="10591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1</xdr:col>
      <xdr:colOff>665023</xdr:colOff>
      <xdr:row>5</xdr:row>
      <xdr:rowOff>139065</xdr:rowOff>
    </xdr:to>
    <xdr:pic>
      <xdr:nvPicPr>
        <xdr:cNvPr id="4" name="Picture 3">
          <a:extLst>
            <a:ext uri="{FF2B5EF4-FFF2-40B4-BE49-F238E27FC236}">
              <a16:creationId xmlns:a16="http://schemas.microsoft.com/office/drawing/2014/main" id="{00000000-0008-0000-1000-000004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r="6241"/>
        <a:stretch/>
      </xdr:blipFill>
      <xdr:spPr>
        <a:xfrm>
          <a:off x="0" y="0"/>
          <a:ext cx="1427023" cy="1082040"/>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xdr:from>
      <xdr:col>0</xdr:col>
      <xdr:colOff>45720</xdr:colOff>
      <xdr:row>45</xdr:row>
      <xdr:rowOff>30480</xdr:rowOff>
    </xdr:from>
    <xdr:to>
      <xdr:col>1</xdr:col>
      <xdr:colOff>632460</xdr:colOff>
      <xdr:row>51</xdr:row>
      <xdr:rowOff>7620</xdr:rowOff>
    </xdr:to>
    <xdr:pic>
      <xdr:nvPicPr>
        <xdr:cNvPr id="21640" name="Picture 2" descr="UQ_bw_ logo">
          <a:extLst>
            <a:ext uri="{FF2B5EF4-FFF2-40B4-BE49-F238E27FC236}">
              <a16:creationId xmlns:a16="http://schemas.microsoft.com/office/drawing/2014/main" id="{00000000-0008-0000-1100-0000885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5720" y="7467600"/>
          <a:ext cx="1196340" cy="10591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1</xdr:col>
      <xdr:colOff>665023</xdr:colOff>
      <xdr:row>5</xdr:row>
      <xdr:rowOff>139065</xdr:rowOff>
    </xdr:to>
    <xdr:pic>
      <xdr:nvPicPr>
        <xdr:cNvPr id="4" name="Picture 3">
          <a:extLst>
            <a:ext uri="{FF2B5EF4-FFF2-40B4-BE49-F238E27FC236}">
              <a16:creationId xmlns:a16="http://schemas.microsoft.com/office/drawing/2014/main" id="{00000000-0008-0000-1100-000004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r="6241"/>
        <a:stretch/>
      </xdr:blipFill>
      <xdr:spPr>
        <a:xfrm>
          <a:off x="0" y="0"/>
          <a:ext cx="1427023" cy="1082040"/>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xdr:from>
      <xdr:col>0</xdr:col>
      <xdr:colOff>45720</xdr:colOff>
      <xdr:row>45</xdr:row>
      <xdr:rowOff>30480</xdr:rowOff>
    </xdr:from>
    <xdr:to>
      <xdr:col>1</xdr:col>
      <xdr:colOff>632460</xdr:colOff>
      <xdr:row>51</xdr:row>
      <xdr:rowOff>7620</xdr:rowOff>
    </xdr:to>
    <xdr:pic>
      <xdr:nvPicPr>
        <xdr:cNvPr id="22664" name="Picture 2" descr="UQ_bw_ logo">
          <a:extLst>
            <a:ext uri="{FF2B5EF4-FFF2-40B4-BE49-F238E27FC236}">
              <a16:creationId xmlns:a16="http://schemas.microsoft.com/office/drawing/2014/main" id="{00000000-0008-0000-1200-0000885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5720" y="7467600"/>
          <a:ext cx="1196340" cy="10591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1</xdr:col>
      <xdr:colOff>665023</xdr:colOff>
      <xdr:row>5</xdr:row>
      <xdr:rowOff>139065</xdr:rowOff>
    </xdr:to>
    <xdr:pic>
      <xdr:nvPicPr>
        <xdr:cNvPr id="4" name="Picture 3">
          <a:extLst>
            <a:ext uri="{FF2B5EF4-FFF2-40B4-BE49-F238E27FC236}">
              <a16:creationId xmlns:a16="http://schemas.microsoft.com/office/drawing/2014/main" id="{00000000-0008-0000-1200-000004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r="6241"/>
        <a:stretch/>
      </xdr:blipFill>
      <xdr:spPr>
        <a:xfrm>
          <a:off x="0" y="0"/>
          <a:ext cx="1427023" cy="108204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9525</xdr:colOff>
      <xdr:row>0</xdr:row>
      <xdr:rowOff>104775</xdr:rowOff>
    </xdr:from>
    <xdr:to>
      <xdr:col>1</xdr:col>
      <xdr:colOff>674548</xdr:colOff>
      <xdr:row>6</xdr:row>
      <xdr:rowOff>81915</xdr:rowOff>
    </xdr:to>
    <xdr:pic>
      <xdr:nvPicPr>
        <xdr:cNvPr id="5" name="Picture 4">
          <a:extLst>
            <a:ext uri="{FF2B5EF4-FFF2-40B4-BE49-F238E27FC236}">
              <a16:creationId xmlns:a16="http://schemas.microsoft.com/office/drawing/2014/main" id="{00000000-0008-0000-0100-000005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6241"/>
        <a:stretch/>
      </xdr:blipFill>
      <xdr:spPr>
        <a:xfrm>
          <a:off x="9525" y="104775"/>
          <a:ext cx="1427023" cy="1082040"/>
        </a:xfrm>
        <a:prstGeom prst="rect">
          <a:avLst/>
        </a:prstGeom>
      </xdr:spPr>
    </xdr:pic>
    <xdr:clientData/>
  </xdr:twoCellAnchor>
  <xdr:twoCellAnchor>
    <xdr:from>
      <xdr:col>0</xdr:col>
      <xdr:colOff>102870</xdr:colOff>
      <xdr:row>45</xdr:row>
      <xdr:rowOff>163830</xdr:rowOff>
    </xdr:from>
    <xdr:to>
      <xdr:col>1</xdr:col>
      <xdr:colOff>689610</xdr:colOff>
      <xdr:row>51</xdr:row>
      <xdr:rowOff>140970</xdr:rowOff>
    </xdr:to>
    <xdr:pic>
      <xdr:nvPicPr>
        <xdr:cNvPr id="4" name="Picture 3" descr="UQ_bw_ logo">
          <a:extLst>
            <a:ext uri="{FF2B5EF4-FFF2-40B4-BE49-F238E27FC236}">
              <a16:creationId xmlns:a16="http://schemas.microsoft.com/office/drawing/2014/main" id="{393C6033-B18C-4022-A0EA-AA1DB2ED6371}"/>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2870" y="7726680"/>
          <a:ext cx="1196340" cy="10439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0.xml><?xml version="1.0" encoding="utf-8"?>
<xdr:wsDr xmlns:xdr="http://schemas.openxmlformats.org/drawingml/2006/spreadsheetDrawing" xmlns:a="http://schemas.openxmlformats.org/drawingml/2006/main">
  <xdr:twoCellAnchor>
    <xdr:from>
      <xdr:col>0</xdr:col>
      <xdr:colOff>45720</xdr:colOff>
      <xdr:row>45</xdr:row>
      <xdr:rowOff>30480</xdr:rowOff>
    </xdr:from>
    <xdr:to>
      <xdr:col>1</xdr:col>
      <xdr:colOff>632460</xdr:colOff>
      <xdr:row>51</xdr:row>
      <xdr:rowOff>7620</xdr:rowOff>
    </xdr:to>
    <xdr:pic>
      <xdr:nvPicPr>
        <xdr:cNvPr id="23688" name="Picture 2" descr="UQ_bw_ logo">
          <a:extLst>
            <a:ext uri="{FF2B5EF4-FFF2-40B4-BE49-F238E27FC236}">
              <a16:creationId xmlns:a16="http://schemas.microsoft.com/office/drawing/2014/main" id="{00000000-0008-0000-1300-0000885C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5720" y="7467600"/>
          <a:ext cx="1196340" cy="10591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1</xdr:col>
      <xdr:colOff>665023</xdr:colOff>
      <xdr:row>5</xdr:row>
      <xdr:rowOff>139065</xdr:rowOff>
    </xdr:to>
    <xdr:pic>
      <xdr:nvPicPr>
        <xdr:cNvPr id="4" name="Picture 3">
          <a:extLst>
            <a:ext uri="{FF2B5EF4-FFF2-40B4-BE49-F238E27FC236}">
              <a16:creationId xmlns:a16="http://schemas.microsoft.com/office/drawing/2014/main" id="{00000000-0008-0000-1300-000004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r="6241"/>
        <a:stretch/>
      </xdr:blipFill>
      <xdr:spPr>
        <a:xfrm>
          <a:off x="0" y="0"/>
          <a:ext cx="1427023" cy="1082040"/>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xdr:from>
      <xdr:col>0</xdr:col>
      <xdr:colOff>45720</xdr:colOff>
      <xdr:row>45</xdr:row>
      <xdr:rowOff>30480</xdr:rowOff>
    </xdr:from>
    <xdr:to>
      <xdr:col>1</xdr:col>
      <xdr:colOff>632460</xdr:colOff>
      <xdr:row>51</xdr:row>
      <xdr:rowOff>7620</xdr:rowOff>
    </xdr:to>
    <xdr:pic>
      <xdr:nvPicPr>
        <xdr:cNvPr id="24712" name="Picture 2" descr="UQ_bw_ logo">
          <a:extLst>
            <a:ext uri="{FF2B5EF4-FFF2-40B4-BE49-F238E27FC236}">
              <a16:creationId xmlns:a16="http://schemas.microsoft.com/office/drawing/2014/main" id="{00000000-0008-0000-1400-0000886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5720" y="7467600"/>
          <a:ext cx="1196340" cy="10591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1</xdr:col>
      <xdr:colOff>665023</xdr:colOff>
      <xdr:row>5</xdr:row>
      <xdr:rowOff>139065</xdr:rowOff>
    </xdr:to>
    <xdr:pic>
      <xdr:nvPicPr>
        <xdr:cNvPr id="4" name="Picture 3">
          <a:extLst>
            <a:ext uri="{FF2B5EF4-FFF2-40B4-BE49-F238E27FC236}">
              <a16:creationId xmlns:a16="http://schemas.microsoft.com/office/drawing/2014/main" id="{00000000-0008-0000-1400-000004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r="6241"/>
        <a:stretch/>
      </xdr:blipFill>
      <xdr:spPr>
        <a:xfrm>
          <a:off x="0" y="0"/>
          <a:ext cx="1427023" cy="1082040"/>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xdr:from>
      <xdr:col>0</xdr:col>
      <xdr:colOff>45720</xdr:colOff>
      <xdr:row>45</xdr:row>
      <xdr:rowOff>30480</xdr:rowOff>
    </xdr:from>
    <xdr:to>
      <xdr:col>1</xdr:col>
      <xdr:colOff>632460</xdr:colOff>
      <xdr:row>51</xdr:row>
      <xdr:rowOff>7620</xdr:rowOff>
    </xdr:to>
    <xdr:pic>
      <xdr:nvPicPr>
        <xdr:cNvPr id="25736" name="Picture 2" descr="UQ_bw_ logo">
          <a:extLst>
            <a:ext uri="{FF2B5EF4-FFF2-40B4-BE49-F238E27FC236}">
              <a16:creationId xmlns:a16="http://schemas.microsoft.com/office/drawing/2014/main" id="{00000000-0008-0000-1500-0000886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5720" y="7467600"/>
          <a:ext cx="1196340" cy="10591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1</xdr:col>
      <xdr:colOff>665023</xdr:colOff>
      <xdr:row>5</xdr:row>
      <xdr:rowOff>139065</xdr:rowOff>
    </xdr:to>
    <xdr:pic>
      <xdr:nvPicPr>
        <xdr:cNvPr id="4" name="Picture 3">
          <a:extLst>
            <a:ext uri="{FF2B5EF4-FFF2-40B4-BE49-F238E27FC236}">
              <a16:creationId xmlns:a16="http://schemas.microsoft.com/office/drawing/2014/main" id="{00000000-0008-0000-1500-000004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r="6241"/>
        <a:stretch/>
      </xdr:blipFill>
      <xdr:spPr>
        <a:xfrm>
          <a:off x="0" y="0"/>
          <a:ext cx="1427023" cy="1082040"/>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xdr:from>
      <xdr:col>0</xdr:col>
      <xdr:colOff>45720</xdr:colOff>
      <xdr:row>45</xdr:row>
      <xdr:rowOff>30480</xdr:rowOff>
    </xdr:from>
    <xdr:to>
      <xdr:col>1</xdr:col>
      <xdr:colOff>632460</xdr:colOff>
      <xdr:row>51</xdr:row>
      <xdr:rowOff>7620</xdr:rowOff>
    </xdr:to>
    <xdr:pic>
      <xdr:nvPicPr>
        <xdr:cNvPr id="26760" name="Picture 2" descr="UQ_bw_ logo">
          <a:extLst>
            <a:ext uri="{FF2B5EF4-FFF2-40B4-BE49-F238E27FC236}">
              <a16:creationId xmlns:a16="http://schemas.microsoft.com/office/drawing/2014/main" id="{00000000-0008-0000-1600-0000886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5720" y="7467600"/>
          <a:ext cx="1196340" cy="10591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1</xdr:col>
      <xdr:colOff>665023</xdr:colOff>
      <xdr:row>5</xdr:row>
      <xdr:rowOff>139065</xdr:rowOff>
    </xdr:to>
    <xdr:pic>
      <xdr:nvPicPr>
        <xdr:cNvPr id="4" name="Picture 3">
          <a:extLst>
            <a:ext uri="{FF2B5EF4-FFF2-40B4-BE49-F238E27FC236}">
              <a16:creationId xmlns:a16="http://schemas.microsoft.com/office/drawing/2014/main" id="{00000000-0008-0000-1600-000004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r="6241"/>
        <a:stretch/>
      </xdr:blipFill>
      <xdr:spPr>
        <a:xfrm>
          <a:off x="0" y="0"/>
          <a:ext cx="1427023" cy="1082040"/>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xdr:from>
      <xdr:col>0</xdr:col>
      <xdr:colOff>45720</xdr:colOff>
      <xdr:row>45</xdr:row>
      <xdr:rowOff>30480</xdr:rowOff>
    </xdr:from>
    <xdr:to>
      <xdr:col>1</xdr:col>
      <xdr:colOff>632460</xdr:colOff>
      <xdr:row>51</xdr:row>
      <xdr:rowOff>7620</xdr:rowOff>
    </xdr:to>
    <xdr:pic>
      <xdr:nvPicPr>
        <xdr:cNvPr id="27784" name="Picture 2" descr="UQ_bw_ logo">
          <a:extLst>
            <a:ext uri="{FF2B5EF4-FFF2-40B4-BE49-F238E27FC236}">
              <a16:creationId xmlns:a16="http://schemas.microsoft.com/office/drawing/2014/main" id="{00000000-0008-0000-1700-0000886C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5720" y="7467600"/>
          <a:ext cx="1196340" cy="10591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1</xdr:col>
      <xdr:colOff>665023</xdr:colOff>
      <xdr:row>5</xdr:row>
      <xdr:rowOff>139065</xdr:rowOff>
    </xdr:to>
    <xdr:pic>
      <xdr:nvPicPr>
        <xdr:cNvPr id="4" name="Picture 3">
          <a:extLst>
            <a:ext uri="{FF2B5EF4-FFF2-40B4-BE49-F238E27FC236}">
              <a16:creationId xmlns:a16="http://schemas.microsoft.com/office/drawing/2014/main" id="{00000000-0008-0000-1700-000004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r="6241"/>
        <a:stretch/>
      </xdr:blipFill>
      <xdr:spPr>
        <a:xfrm>
          <a:off x="0" y="0"/>
          <a:ext cx="1427023" cy="1082040"/>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xdr:from>
      <xdr:col>0</xdr:col>
      <xdr:colOff>45720</xdr:colOff>
      <xdr:row>45</xdr:row>
      <xdr:rowOff>30480</xdr:rowOff>
    </xdr:from>
    <xdr:to>
      <xdr:col>1</xdr:col>
      <xdr:colOff>632460</xdr:colOff>
      <xdr:row>51</xdr:row>
      <xdr:rowOff>7620</xdr:rowOff>
    </xdr:to>
    <xdr:pic>
      <xdr:nvPicPr>
        <xdr:cNvPr id="28808" name="Picture 2" descr="UQ_bw_ logo">
          <a:extLst>
            <a:ext uri="{FF2B5EF4-FFF2-40B4-BE49-F238E27FC236}">
              <a16:creationId xmlns:a16="http://schemas.microsoft.com/office/drawing/2014/main" id="{00000000-0008-0000-1800-0000887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5720" y="7467600"/>
          <a:ext cx="1196340" cy="10591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1</xdr:col>
      <xdr:colOff>665023</xdr:colOff>
      <xdr:row>5</xdr:row>
      <xdr:rowOff>139065</xdr:rowOff>
    </xdr:to>
    <xdr:pic>
      <xdr:nvPicPr>
        <xdr:cNvPr id="4" name="Picture 3">
          <a:extLst>
            <a:ext uri="{FF2B5EF4-FFF2-40B4-BE49-F238E27FC236}">
              <a16:creationId xmlns:a16="http://schemas.microsoft.com/office/drawing/2014/main" id="{00000000-0008-0000-1800-000004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r="6241"/>
        <a:stretch/>
      </xdr:blipFill>
      <xdr:spPr>
        <a:xfrm>
          <a:off x="0" y="0"/>
          <a:ext cx="1427023" cy="1082040"/>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xdr:from>
      <xdr:col>0</xdr:col>
      <xdr:colOff>45720</xdr:colOff>
      <xdr:row>45</xdr:row>
      <xdr:rowOff>30480</xdr:rowOff>
    </xdr:from>
    <xdr:to>
      <xdr:col>1</xdr:col>
      <xdr:colOff>632460</xdr:colOff>
      <xdr:row>51</xdr:row>
      <xdr:rowOff>7620</xdr:rowOff>
    </xdr:to>
    <xdr:pic>
      <xdr:nvPicPr>
        <xdr:cNvPr id="29832" name="Picture 2" descr="UQ_bw_ logo">
          <a:extLst>
            <a:ext uri="{FF2B5EF4-FFF2-40B4-BE49-F238E27FC236}">
              <a16:creationId xmlns:a16="http://schemas.microsoft.com/office/drawing/2014/main" id="{00000000-0008-0000-1900-0000887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5720" y="7467600"/>
          <a:ext cx="1196340" cy="10591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1</xdr:col>
      <xdr:colOff>665023</xdr:colOff>
      <xdr:row>5</xdr:row>
      <xdr:rowOff>139065</xdr:rowOff>
    </xdr:to>
    <xdr:pic>
      <xdr:nvPicPr>
        <xdr:cNvPr id="4" name="Picture 3">
          <a:extLst>
            <a:ext uri="{FF2B5EF4-FFF2-40B4-BE49-F238E27FC236}">
              <a16:creationId xmlns:a16="http://schemas.microsoft.com/office/drawing/2014/main" id="{00000000-0008-0000-1900-000004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r="6241"/>
        <a:stretch/>
      </xdr:blipFill>
      <xdr:spPr>
        <a:xfrm>
          <a:off x="0" y="0"/>
          <a:ext cx="1427023" cy="1082040"/>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xdr:from>
      <xdr:col>0</xdr:col>
      <xdr:colOff>45720</xdr:colOff>
      <xdr:row>45</xdr:row>
      <xdr:rowOff>30480</xdr:rowOff>
    </xdr:from>
    <xdr:to>
      <xdr:col>1</xdr:col>
      <xdr:colOff>632460</xdr:colOff>
      <xdr:row>51</xdr:row>
      <xdr:rowOff>7620</xdr:rowOff>
    </xdr:to>
    <xdr:pic>
      <xdr:nvPicPr>
        <xdr:cNvPr id="17544" name="Picture 2" descr="UQ_bw_ logo">
          <a:extLst>
            <a:ext uri="{FF2B5EF4-FFF2-40B4-BE49-F238E27FC236}">
              <a16:creationId xmlns:a16="http://schemas.microsoft.com/office/drawing/2014/main" id="{00000000-0008-0000-1A00-0000884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5720" y="7467600"/>
          <a:ext cx="1196340" cy="10591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1</xdr:col>
      <xdr:colOff>665023</xdr:colOff>
      <xdr:row>5</xdr:row>
      <xdr:rowOff>139065</xdr:rowOff>
    </xdr:to>
    <xdr:pic>
      <xdr:nvPicPr>
        <xdr:cNvPr id="4" name="Picture 3">
          <a:extLst>
            <a:ext uri="{FF2B5EF4-FFF2-40B4-BE49-F238E27FC236}">
              <a16:creationId xmlns:a16="http://schemas.microsoft.com/office/drawing/2014/main" id="{00000000-0008-0000-1A00-000004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r="6241"/>
        <a:stretch/>
      </xdr:blipFill>
      <xdr:spPr>
        <a:xfrm>
          <a:off x="0" y="0"/>
          <a:ext cx="1427023" cy="1082040"/>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xdr:from>
      <xdr:col>0</xdr:col>
      <xdr:colOff>45720</xdr:colOff>
      <xdr:row>45</xdr:row>
      <xdr:rowOff>30480</xdr:rowOff>
    </xdr:from>
    <xdr:to>
      <xdr:col>1</xdr:col>
      <xdr:colOff>632460</xdr:colOff>
      <xdr:row>51</xdr:row>
      <xdr:rowOff>7620</xdr:rowOff>
    </xdr:to>
    <xdr:pic>
      <xdr:nvPicPr>
        <xdr:cNvPr id="2" name="Picture 2" descr="UQ_bw_ logo">
          <a:extLst>
            <a:ext uri="{FF2B5EF4-FFF2-40B4-BE49-F238E27FC236}">
              <a16:creationId xmlns:a16="http://schemas.microsoft.com/office/drawing/2014/main" id="{364EDF15-A09A-4821-A59B-A7F12DBA482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5720" y="7602855"/>
          <a:ext cx="1196340" cy="10439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1</xdr:col>
      <xdr:colOff>665023</xdr:colOff>
      <xdr:row>5</xdr:row>
      <xdr:rowOff>139065</xdr:rowOff>
    </xdr:to>
    <xdr:pic>
      <xdr:nvPicPr>
        <xdr:cNvPr id="3" name="Picture 2">
          <a:extLst>
            <a:ext uri="{FF2B5EF4-FFF2-40B4-BE49-F238E27FC236}">
              <a16:creationId xmlns:a16="http://schemas.microsoft.com/office/drawing/2014/main" id="{DC02CC0A-FC16-4A5F-BCC8-9940E5C11067}"/>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r="6241"/>
        <a:stretch/>
      </xdr:blipFill>
      <xdr:spPr>
        <a:xfrm>
          <a:off x="0" y="0"/>
          <a:ext cx="1427023" cy="108204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28575</xdr:colOff>
      <xdr:row>0</xdr:row>
      <xdr:rowOff>85725</xdr:rowOff>
    </xdr:from>
    <xdr:to>
      <xdr:col>1</xdr:col>
      <xdr:colOff>693598</xdr:colOff>
      <xdr:row>6</xdr:row>
      <xdr:rowOff>72390</xdr:rowOff>
    </xdr:to>
    <xdr:pic>
      <xdr:nvPicPr>
        <xdr:cNvPr id="5" name="Picture 4">
          <a:extLst>
            <a:ext uri="{FF2B5EF4-FFF2-40B4-BE49-F238E27FC236}">
              <a16:creationId xmlns:a16="http://schemas.microsoft.com/office/drawing/2014/main" id="{00000000-0008-0000-0200-000005000000}"/>
            </a:ext>
            <a:ext uri="{147F2762-F138-4A5C-976F-8EAC2B608ADB}">
              <a16:predDERef xmlns:a16="http://schemas.microsoft.com/office/drawing/2014/main" pred="{00000000-0008-0000-0200-00004E0E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6241"/>
        <a:stretch/>
      </xdr:blipFill>
      <xdr:spPr>
        <a:xfrm>
          <a:off x="28575" y="85725"/>
          <a:ext cx="1427023" cy="1082040"/>
        </a:xfrm>
        <a:prstGeom prst="rect">
          <a:avLst/>
        </a:prstGeom>
      </xdr:spPr>
    </xdr:pic>
    <xdr:clientData/>
  </xdr:twoCellAnchor>
  <xdr:twoCellAnchor editAs="oneCell">
    <xdr:from>
      <xdr:col>0</xdr:col>
      <xdr:colOff>85725</xdr:colOff>
      <xdr:row>45</xdr:row>
      <xdr:rowOff>133350</xdr:rowOff>
    </xdr:from>
    <xdr:to>
      <xdr:col>1</xdr:col>
      <xdr:colOff>685800</xdr:colOff>
      <xdr:row>51</xdr:row>
      <xdr:rowOff>123825</xdr:rowOff>
    </xdr:to>
    <xdr:pic>
      <xdr:nvPicPr>
        <xdr:cNvPr id="4" name="Picture 3">
          <a:extLst>
            <a:ext uri="{FF2B5EF4-FFF2-40B4-BE49-F238E27FC236}">
              <a16:creationId xmlns:a16="http://schemas.microsoft.com/office/drawing/2014/main" id="{26BDB130-1AD8-4001-8726-46C2204E8D33}"/>
            </a:ext>
            <a:ext uri="{147F2762-F138-4A5C-976F-8EAC2B608ADB}">
              <a16:predDERef xmlns:a16="http://schemas.microsoft.com/office/drawing/2014/main" pred="{00000000-0008-0000-0200-000005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6241"/>
        <a:stretch/>
      </xdr:blipFill>
      <xdr:spPr>
        <a:xfrm>
          <a:off x="85725" y="7696200"/>
          <a:ext cx="1362075" cy="103822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45720</xdr:colOff>
      <xdr:row>45</xdr:row>
      <xdr:rowOff>30480</xdr:rowOff>
    </xdr:from>
    <xdr:to>
      <xdr:col>1</xdr:col>
      <xdr:colOff>632460</xdr:colOff>
      <xdr:row>51</xdr:row>
      <xdr:rowOff>7620</xdr:rowOff>
    </xdr:to>
    <xdr:pic>
      <xdr:nvPicPr>
        <xdr:cNvPr id="4685" name="Picture 2" descr="UQ_bw_ logo">
          <a:extLst>
            <a:ext uri="{FF2B5EF4-FFF2-40B4-BE49-F238E27FC236}">
              <a16:creationId xmlns:a16="http://schemas.microsoft.com/office/drawing/2014/main" id="{00000000-0008-0000-0300-00004D12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5720" y="7467600"/>
          <a:ext cx="1196340" cy="10591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1</xdr:col>
      <xdr:colOff>665023</xdr:colOff>
      <xdr:row>5</xdr:row>
      <xdr:rowOff>139065</xdr:rowOff>
    </xdr:to>
    <xdr:pic>
      <xdr:nvPicPr>
        <xdr:cNvPr id="4" name="Picture 3">
          <a:extLst>
            <a:ext uri="{FF2B5EF4-FFF2-40B4-BE49-F238E27FC236}">
              <a16:creationId xmlns:a16="http://schemas.microsoft.com/office/drawing/2014/main" id="{00000000-0008-0000-0300-000004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r="6241"/>
        <a:stretch/>
      </xdr:blipFill>
      <xdr:spPr>
        <a:xfrm>
          <a:off x="0" y="0"/>
          <a:ext cx="1427023" cy="108204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45720</xdr:colOff>
      <xdr:row>45</xdr:row>
      <xdr:rowOff>30480</xdr:rowOff>
    </xdr:from>
    <xdr:to>
      <xdr:col>1</xdr:col>
      <xdr:colOff>632460</xdr:colOff>
      <xdr:row>51</xdr:row>
      <xdr:rowOff>7620</xdr:rowOff>
    </xdr:to>
    <xdr:pic>
      <xdr:nvPicPr>
        <xdr:cNvPr id="5709" name="Picture 2" descr="UQ_bw_ logo">
          <a:extLst>
            <a:ext uri="{FF2B5EF4-FFF2-40B4-BE49-F238E27FC236}">
              <a16:creationId xmlns:a16="http://schemas.microsoft.com/office/drawing/2014/main" id="{00000000-0008-0000-0400-00004D16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5720" y="7467600"/>
          <a:ext cx="1196340" cy="10591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1</xdr:col>
      <xdr:colOff>665023</xdr:colOff>
      <xdr:row>5</xdr:row>
      <xdr:rowOff>139065</xdr:rowOff>
    </xdr:to>
    <xdr:pic>
      <xdr:nvPicPr>
        <xdr:cNvPr id="4" name="Picture 3">
          <a:extLst>
            <a:ext uri="{FF2B5EF4-FFF2-40B4-BE49-F238E27FC236}">
              <a16:creationId xmlns:a16="http://schemas.microsoft.com/office/drawing/2014/main" id="{00000000-0008-0000-0400-000004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r="6241"/>
        <a:stretch/>
      </xdr:blipFill>
      <xdr:spPr>
        <a:xfrm>
          <a:off x="0" y="0"/>
          <a:ext cx="1427023" cy="108204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45720</xdr:colOff>
      <xdr:row>45</xdr:row>
      <xdr:rowOff>30480</xdr:rowOff>
    </xdr:from>
    <xdr:to>
      <xdr:col>1</xdr:col>
      <xdr:colOff>632460</xdr:colOff>
      <xdr:row>51</xdr:row>
      <xdr:rowOff>7620</xdr:rowOff>
    </xdr:to>
    <xdr:pic>
      <xdr:nvPicPr>
        <xdr:cNvPr id="6733" name="Picture 2" descr="UQ_bw_ logo">
          <a:extLst>
            <a:ext uri="{FF2B5EF4-FFF2-40B4-BE49-F238E27FC236}">
              <a16:creationId xmlns:a16="http://schemas.microsoft.com/office/drawing/2014/main" id="{00000000-0008-0000-0500-00004D1A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5720" y="7467600"/>
          <a:ext cx="1196340" cy="10591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1</xdr:col>
      <xdr:colOff>665023</xdr:colOff>
      <xdr:row>5</xdr:row>
      <xdr:rowOff>139065</xdr:rowOff>
    </xdr:to>
    <xdr:pic>
      <xdr:nvPicPr>
        <xdr:cNvPr id="4" name="Picture 3">
          <a:extLst>
            <a:ext uri="{FF2B5EF4-FFF2-40B4-BE49-F238E27FC236}">
              <a16:creationId xmlns:a16="http://schemas.microsoft.com/office/drawing/2014/main" id="{00000000-0008-0000-0500-000004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r="6241"/>
        <a:stretch/>
      </xdr:blipFill>
      <xdr:spPr>
        <a:xfrm>
          <a:off x="0" y="0"/>
          <a:ext cx="1427023" cy="108204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45720</xdr:colOff>
      <xdr:row>45</xdr:row>
      <xdr:rowOff>30480</xdr:rowOff>
    </xdr:from>
    <xdr:to>
      <xdr:col>1</xdr:col>
      <xdr:colOff>632460</xdr:colOff>
      <xdr:row>51</xdr:row>
      <xdr:rowOff>7620</xdr:rowOff>
    </xdr:to>
    <xdr:pic>
      <xdr:nvPicPr>
        <xdr:cNvPr id="7757" name="Picture 2" descr="UQ_bw_ logo">
          <a:extLst>
            <a:ext uri="{FF2B5EF4-FFF2-40B4-BE49-F238E27FC236}">
              <a16:creationId xmlns:a16="http://schemas.microsoft.com/office/drawing/2014/main" id="{00000000-0008-0000-0600-00004D1E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5720" y="7467600"/>
          <a:ext cx="1196340" cy="10591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1</xdr:col>
      <xdr:colOff>665023</xdr:colOff>
      <xdr:row>5</xdr:row>
      <xdr:rowOff>139065</xdr:rowOff>
    </xdr:to>
    <xdr:pic>
      <xdr:nvPicPr>
        <xdr:cNvPr id="4" name="Picture 3">
          <a:extLst>
            <a:ext uri="{FF2B5EF4-FFF2-40B4-BE49-F238E27FC236}">
              <a16:creationId xmlns:a16="http://schemas.microsoft.com/office/drawing/2014/main" id="{00000000-0008-0000-0600-000004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r="6241"/>
        <a:stretch/>
      </xdr:blipFill>
      <xdr:spPr>
        <a:xfrm>
          <a:off x="0" y="0"/>
          <a:ext cx="1427023" cy="108204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45720</xdr:colOff>
      <xdr:row>45</xdr:row>
      <xdr:rowOff>30480</xdr:rowOff>
    </xdr:from>
    <xdr:to>
      <xdr:col>1</xdr:col>
      <xdr:colOff>632460</xdr:colOff>
      <xdr:row>51</xdr:row>
      <xdr:rowOff>7620</xdr:rowOff>
    </xdr:to>
    <xdr:pic>
      <xdr:nvPicPr>
        <xdr:cNvPr id="8781" name="Picture 2" descr="UQ_bw_ logo">
          <a:extLst>
            <a:ext uri="{FF2B5EF4-FFF2-40B4-BE49-F238E27FC236}">
              <a16:creationId xmlns:a16="http://schemas.microsoft.com/office/drawing/2014/main" id="{00000000-0008-0000-0700-00004D22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5720" y="7467600"/>
          <a:ext cx="1196340" cy="10591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1</xdr:col>
      <xdr:colOff>665023</xdr:colOff>
      <xdr:row>5</xdr:row>
      <xdr:rowOff>139065</xdr:rowOff>
    </xdr:to>
    <xdr:pic>
      <xdr:nvPicPr>
        <xdr:cNvPr id="4" name="Picture 3">
          <a:extLst>
            <a:ext uri="{FF2B5EF4-FFF2-40B4-BE49-F238E27FC236}">
              <a16:creationId xmlns:a16="http://schemas.microsoft.com/office/drawing/2014/main" id="{00000000-0008-0000-0700-000004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r="6241"/>
        <a:stretch/>
      </xdr:blipFill>
      <xdr:spPr>
        <a:xfrm>
          <a:off x="0" y="0"/>
          <a:ext cx="1427023" cy="108204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45720</xdr:colOff>
      <xdr:row>45</xdr:row>
      <xdr:rowOff>30480</xdr:rowOff>
    </xdr:from>
    <xdr:to>
      <xdr:col>1</xdr:col>
      <xdr:colOff>632460</xdr:colOff>
      <xdr:row>51</xdr:row>
      <xdr:rowOff>7620</xdr:rowOff>
    </xdr:to>
    <xdr:pic>
      <xdr:nvPicPr>
        <xdr:cNvPr id="9805" name="Picture 2" descr="UQ_bw_ logo">
          <a:extLst>
            <a:ext uri="{FF2B5EF4-FFF2-40B4-BE49-F238E27FC236}">
              <a16:creationId xmlns:a16="http://schemas.microsoft.com/office/drawing/2014/main" id="{00000000-0008-0000-0800-00004D26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5720" y="7467600"/>
          <a:ext cx="1196340" cy="10591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1</xdr:col>
      <xdr:colOff>665023</xdr:colOff>
      <xdr:row>5</xdr:row>
      <xdr:rowOff>139065</xdr:rowOff>
    </xdr:to>
    <xdr:pic>
      <xdr:nvPicPr>
        <xdr:cNvPr id="4" name="Picture 3">
          <a:extLst>
            <a:ext uri="{FF2B5EF4-FFF2-40B4-BE49-F238E27FC236}">
              <a16:creationId xmlns:a16="http://schemas.microsoft.com/office/drawing/2014/main" id="{00000000-0008-0000-0800-000004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r="6241"/>
        <a:stretch/>
      </xdr:blipFill>
      <xdr:spPr>
        <a:xfrm>
          <a:off x="0" y="0"/>
          <a:ext cx="1427023" cy="108204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uq.edu.au/shared/resources/personnel/Overtime%20Form%20Instruction%20Guide.pdf" TargetMode="External"/><Relationship Id="rId7" Type="http://schemas.openxmlformats.org/officeDocument/2006/relationships/drawing" Target="../drawings/drawing1.xml"/><Relationship Id="rId2" Type="http://schemas.openxmlformats.org/officeDocument/2006/relationships/hyperlink" Target="https://staff.uq.edu.au/files/5603/overtime-claim-form.pdf" TargetMode="External"/><Relationship Id="rId1" Type="http://schemas.openxmlformats.org/officeDocument/2006/relationships/hyperlink" Target="https://ppl.app.uq.edu.au/content/5.55.05-hours-work-overtime-and-staff-attendance-professional-staff" TargetMode="External"/><Relationship Id="rId6" Type="http://schemas.openxmlformats.org/officeDocument/2006/relationships/printerSettings" Target="../printerSettings/printerSettings1.bin"/><Relationship Id="rId5" Type="http://schemas.openxmlformats.org/officeDocument/2006/relationships/hyperlink" Target="https://staff.uq.edu.au/files/20908/enterprise-agreement-2018-2021.pdf" TargetMode="External"/><Relationship Id="rId4" Type="http://schemas.openxmlformats.org/officeDocument/2006/relationships/hyperlink" Target="https://support.staff.uq.edu.au/app/support/type/hr" TargetMode="External"/></Relationships>
</file>

<file path=xl/worksheets/_rels/sheet10.xml.rels><?xml version="1.0" encoding="UTF-8" standalone="yes"?>
<Relationships xmlns="http://schemas.openxmlformats.org/package/2006/relationships"><Relationship Id="rId8" Type="http://schemas.openxmlformats.org/officeDocument/2006/relationships/printerSettings" Target="../printerSettings/printerSettings10.bin"/><Relationship Id="rId3" Type="http://schemas.openxmlformats.org/officeDocument/2006/relationships/hyperlink" Target="http://www.uq.edu.au/current-staff/index.html?page=8380" TargetMode="External"/><Relationship Id="rId7" Type="http://schemas.openxmlformats.org/officeDocument/2006/relationships/hyperlink" Target="https://auth.uq.edu.au/idp/saml2/idp/SSOService.php?spentityid=https%3A%2F%2Fwd3.myworkday.com%2Fuq%2Flogin-saml.htmld" TargetMode="External"/><Relationship Id="rId2" Type="http://schemas.openxmlformats.org/officeDocument/2006/relationships/hyperlink" Target="https://myaurion.hr.uq.edu.au/" TargetMode="External"/><Relationship Id="rId1" Type="http://schemas.openxmlformats.org/officeDocument/2006/relationships/hyperlink" Target="http://www.uq.edu.au/hupp/contents/view.asp?s1=5" TargetMode="External"/><Relationship Id="rId6" Type="http://schemas.openxmlformats.org/officeDocument/2006/relationships/hyperlink" Target="https://ppl.app.uq.edu.au/content/5.55.05-attendance-hours-work-and-overtime-professional-staff" TargetMode="External"/><Relationship Id="rId5" Type="http://schemas.openxmlformats.org/officeDocument/2006/relationships/hyperlink" Target="https://staff.uq.edu.au/information-and-services/human-resources/leave-entitlements" TargetMode="External"/><Relationship Id="rId4" Type="http://schemas.openxmlformats.org/officeDocument/2006/relationships/hyperlink" Target="http://www.uq.edu.au/current-staff/?page=11430" TargetMode="External"/><Relationship Id="rId9"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8" Type="http://schemas.openxmlformats.org/officeDocument/2006/relationships/printerSettings" Target="../printerSettings/printerSettings11.bin"/><Relationship Id="rId3" Type="http://schemas.openxmlformats.org/officeDocument/2006/relationships/hyperlink" Target="http://www.uq.edu.au/current-staff/index.html?page=8380" TargetMode="External"/><Relationship Id="rId7" Type="http://schemas.openxmlformats.org/officeDocument/2006/relationships/hyperlink" Target="https://auth.uq.edu.au/idp/saml2/idp/SSOService.php?spentityid=https%3A%2F%2Fwd3.myworkday.com%2Fuq%2Flogin-saml.htmld" TargetMode="External"/><Relationship Id="rId2" Type="http://schemas.openxmlformats.org/officeDocument/2006/relationships/hyperlink" Target="https://myaurion.hr.uq.edu.au/" TargetMode="External"/><Relationship Id="rId1" Type="http://schemas.openxmlformats.org/officeDocument/2006/relationships/hyperlink" Target="http://www.uq.edu.au/hupp/contents/view.asp?s1=5" TargetMode="External"/><Relationship Id="rId6" Type="http://schemas.openxmlformats.org/officeDocument/2006/relationships/hyperlink" Target="https://ppl.app.uq.edu.au/content/5.55.05-attendance-hours-work-and-overtime-professional-staff" TargetMode="External"/><Relationship Id="rId5" Type="http://schemas.openxmlformats.org/officeDocument/2006/relationships/hyperlink" Target="https://staff.uq.edu.au/information-and-services/human-resources/leave-entitlements" TargetMode="External"/><Relationship Id="rId4" Type="http://schemas.openxmlformats.org/officeDocument/2006/relationships/hyperlink" Target="http://www.uq.edu.au/current-staff/?page=11430" TargetMode="External"/><Relationship Id="rId9"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8" Type="http://schemas.openxmlformats.org/officeDocument/2006/relationships/printerSettings" Target="../printerSettings/printerSettings12.bin"/><Relationship Id="rId3" Type="http://schemas.openxmlformats.org/officeDocument/2006/relationships/hyperlink" Target="http://www.uq.edu.au/current-staff/index.html?page=8380" TargetMode="External"/><Relationship Id="rId7" Type="http://schemas.openxmlformats.org/officeDocument/2006/relationships/hyperlink" Target="https://auth.uq.edu.au/idp/saml2/idp/SSOService.php?spentityid=https%3A%2F%2Fwd3.myworkday.com%2Fuq%2Flogin-saml.htmld" TargetMode="External"/><Relationship Id="rId2" Type="http://schemas.openxmlformats.org/officeDocument/2006/relationships/hyperlink" Target="https://myaurion.hr.uq.edu.au/" TargetMode="External"/><Relationship Id="rId1" Type="http://schemas.openxmlformats.org/officeDocument/2006/relationships/hyperlink" Target="http://www.uq.edu.au/hupp/contents/view.asp?s1=5" TargetMode="External"/><Relationship Id="rId6" Type="http://schemas.openxmlformats.org/officeDocument/2006/relationships/hyperlink" Target="https://ppl.app.uq.edu.au/content/5.55.05-attendance-hours-work-and-overtime-professional-staff" TargetMode="External"/><Relationship Id="rId5" Type="http://schemas.openxmlformats.org/officeDocument/2006/relationships/hyperlink" Target="https://staff.uq.edu.au/information-and-services/human-resources/leave-entitlements" TargetMode="External"/><Relationship Id="rId4" Type="http://schemas.openxmlformats.org/officeDocument/2006/relationships/hyperlink" Target="http://www.uq.edu.au/current-staff/?page=11430" TargetMode="External"/><Relationship Id="rId9"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8" Type="http://schemas.openxmlformats.org/officeDocument/2006/relationships/printerSettings" Target="../printerSettings/printerSettings13.bin"/><Relationship Id="rId3" Type="http://schemas.openxmlformats.org/officeDocument/2006/relationships/hyperlink" Target="http://www.uq.edu.au/current-staff/index.html?page=8380" TargetMode="External"/><Relationship Id="rId7" Type="http://schemas.openxmlformats.org/officeDocument/2006/relationships/hyperlink" Target="https://auth.uq.edu.au/idp/saml2/idp/SSOService.php?spentityid=https%3A%2F%2Fwd3.myworkday.com%2Fuq%2Flogin-saml.htmld" TargetMode="External"/><Relationship Id="rId2" Type="http://schemas.openxmlformats.org/officeDocument/2006/relationships/hyperlink" Target="https://myaurion.hr.uq.edu.au/" TargetMode="External"/><Relationship Id="rId1" Type="http://schemas.openxmlformats.org/officeDocument/2006/relationships/hyperlink" Target="http://www.uq.edu.au/hupp/contents/view.asp?s1=5" TargetMode="External"/><Relationship Id="rId6" Type="http://schemas.openxmlformats.org/officeDocument/2006/relationships/hyperlink" Target="https://ppl.app.uq.edu.au/content/5.55.05-attendance-hours-work-and-overtime-professional-staff" TargetMode="External"/><Relationship Id="rId5" Type="http://schemas.openxmlformats.org/officeDocument/2006/relationships/hyperlink" Target="https://staff.uq.edu.au/information-and-services/human-resources/leave-entitlements" TargetMode="External"/><Relationship Id="rId4" Type="http://schemas.openxmlformats.org/officeDocument/2006/relationships/hyperlink" Target="http://www.uq.edu.au/current-staff/?page=11430" TargetMode="External"/><Relationship Id="rId9"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8" Type="http://schemas.openxmlformats.org/officeDocument/2006/relationships/printerSettings" Target="../printerSettings/printerSettings14.bin"/><Relationship Id="rId3" Type="http://schemas.openxmlformats.org/officeDocument/2006/relationships/hyperlink" Target="http://www.uq.edu.au/current-staff/index.html?page=8380" TargetMode="External"/><Relationship Id="rId7" Type="http://schemas.openxmlformats.org/officeDocument/2006/relationships/hyperlink" Target="https://auth.uq.edu.au/idp/saml2/idp/SSOService.php?spentityid=https%3A%2F%2Fwd3.myworkday.com%2Fuq%2Flogin-saml.htmld" TargetMode="External"/><Relationship Id="rId2" Type="http://schemas.openxmlformats.org/officeDocument/2006/relationships/hyperlink" Target="https://myaurion.hr.uq.edu.au/" TargetMode="External"/><Relationship Id="rId1" Type="http://schemas.openxmlformats.org/officeDocument/2006/relationships/hyperlink" Target="http://www.uq.edu.au/hupp/contents/view.asp?s1=5" TargetMode="External"/><Relationship Id="rId6" Type="http://schemas.openxmlformats.org/officeDocument/2006/relationships/hyperlink" Target="https://ppl.app.uq.edu.au/content/5.55.05-attendance-hours-work-and-overtime-professional-staff" TargetMode="External"/><Relationship Id="rId5" Type="http://schemas.openxmlformats.org/officeDocument/2006/relationships/hyperlink" Target="https://staff.uq.edu.au/information-and-services/human-resources/leave-entitlements" TargetMode="External"/><Relationship Id="rId4" Type="http://schemas.openxmlformats.org/officeDocument/2006/relationships/hyperlink" Target="http://www.uq.edu.au/current-staff/?page=11430" TargetMode="External"/><Relationship Id="rId9"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8" Type="http://schemas.openxmlformats.org/officeDocument/2006/relationships/printerSettings" Target="../printerSettings/printerSettings15.bin"/><Relationship Id="rId3" Type="http://schemas.openxmlformats.org/officeDocument/2006/relationships/hyperlink" Target="http://www.uq.edu.au/current-staff/index.html?page=8380" TargetMode="External"/><Relationship Id="rId7" Type="http://schemas.openxmlformats.org/officeDocument/2006/relationships/hyperlink" Target="https://auth.uq.edu.au/idp/saml2/idp/SSOService.php?spentityid=https%3A%2F%2Fwd3.myworkday.com%2Fuq%2Flogin-saml.htmld" TargetMode="External"/><Relationship Id="rId2" Type="http://schemas.openxmlformats.org/officeDocument/2006/relationships/hyperlink" Target="https://myaurion.hr.uq.edu.au/" TargetMode="External"/><Relationship Id="rId1" Type="http://schemas.openxmlformats.org/officeDocument/2006/relationships/hyperlink" Target="http://www.uq.edu.au/hupp/contents/view.asp?s1=5" TargetMode="External"/><Relationship Id="rId6" Type="http://schemas.openxmlformats.org/officeDocument/2006/relationships/hyperlink" Target="https://ppl.app.uq.edu.au/content/5.55.05-attendance-hours-work-and-overtime-professional-staff" TargetMode="External"/><Relationship Id="rId5" Type="http://schemas.openxmlformats.org/officeDocument/2006/relationships/hyperlink" Target="https://staff.uq.edu.au/information-and-services/human-resources/leave-entitlements" TargetMode="External"/><Relationship Id="rId4" Type="http://schemas.openxmlformats.org/officeDocument/2006/relationships/hyperlink" Target="http://www.uq.edu.au/current-staff/?page=11430" TargetMode="External"/><Relationship Id="rId9"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8" Type="http://schemas.openxmlformats.org/officeDocument/2006/relationships/printerSettings" Target="../printerSettings/printerSettings16.bin"/><Relationship Id="rId3" Type="http://schemas.openxmlformats.org/officeDocument/2006/relationships/hyperlink" Target="http://www.uq.edu.au/current-staff/index.html?page=8380" TargetMode="External"/><Relationship Id="rId7" Type="http://schemas.openxmlformats.org/officeDocument/2006/relationships/hyperlink" Target="https://auth.uq.edu.au/idp/saml2/idp/SSOService.php?spentityid=https%3A%2F%2Fwd3.myworkday.com%2Fuq%2Flogin-saml.htmld" TargetMode="External"/><Relationship Id="rId2" Type="http://schemas.openxmlformats.org/officeDocument/2006/relationships/hyperlink" Target="https://myaurion.hr.uq.edu.au/" TargetMode="External"/><Relationship Id="rId1" Type="http://schemas.openxmlformats.org/officeDocument/2006/relationships/hyperlink" Target="http://www.uq.edu.au/hupp/contents/view.asp?s1=5" TargetMode="External"/><Relationship Id="rId6" Type="http://schemas.openxmlformats.org/officeDocument/2006/relationships/hyperlink" Target="https://ppl.app.uq.edu.au/content/5.55.05-attendance-hours-work-and-overtime-professional-staff" TargetMode="External"/><Relationship Id="rId5" Type="http://schemas.openxmlformats.org/officeDocument/2006/relationships/hyperlink" Target="https://staff.uq.edu.au/information-and-services/human-resources/leave-entitlements" TargetMode="External"/><Relationship Id="rId4" Type="http://schemas.openxmlformats.org/officeDocument/2006/relationships/hyperlink" Target="http://www.uq.edu.au/current-staff/?page=11430" TargetMode="External"/><Relationship Id="rId9"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8" Type="http://schemas.openxmlformats.org/officeDocument/2006/relationships/printerSettings" Target="../printerSettings/printerSettings17.bin"/><Relationship Id="rId3" Type="http://schemas.openxmlformats.org/officeDocument/2006/relationships/hyperlink" Target="http://www.uq.edu.au/current-staff/index.html?page=8380" TargetMode="External"/><Relationship Id="rId7" Type="http://schemas.openxmlformats.org/officeDocument/2006/relationships/hyperlink" Target="https://auth.uq.edu.au/idp/saml2/idp/SSOService.php?spentityid=https%3A%2F%2Fwd3.myworkday.com%2Fuq%2Flogin-saml.htmld" TargetMode="External"/><Relationship Id="rId2" Type="http://schemas.openxmlformats.org/officeDocument/2006/relationships/hyperlink" Target="https://myaurion.hr.uq.edu.au/" TargetMode="External"/><Relationship Id="rId1" Type="http://schemas.openxmlformats.org/officeDocument/2006/relationships/hyperlink" Target="http://www.uq.edu.au/hupp/contents/view.asp?s1=5" TargetMode="External"/><Relationship Id="rId6" Type="http://schemas.openxmlformats.org/officeDocument/2006/relationships/hyperlink" Target="https://ppl.app.uq.edu.au/content/5.55.05-attendance-hours-work-and-overtime-professional-staff" TargetMode="External"/><Relationship Id="rId5" Type="http://schemas.openxmlformats.org/officeDocument/2006/relationships/hyperlink" Target="https://staff.uq.edu.au/information-and-services/human-resources/leave-entitlements" TargetMode="External"/><Relationship Id="rId4" Type="http://schemas.openxmlformats.org/officeDocument/2006/relationships/hyperlink" Target="http://www.uq.edu.au/current-staff/?page=11430" TargetMode="External"/><Relationship Id="rId9"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8" Type="http://schemas.openxmlformats.org/officeDocument/2006/relationships/printerSettings" Target="../printerSettings/printerSettings18.bin"/><Relationship Id="rId3" Type="http://schemas.openxmlformats.org/officeDocument/2006/relationships/hyperlink" Target="http://www.uq.edu.au/current-staff/index.html?page=8380" TargetMode="External"/><Relationship Id="rId7" Type="http://schemas.openxmlformats.org/officeDocument/2006/relationships/hyperlink" Target="https://auth.uq.edu.au/idp/saml2/idp/SSOService.php?spentityid=https%3A%2F%2Fwd3.myworkday.com%2Fuq%2Flogin-saml.htmld" TargetMode="External"/><Relationship Id="rId2" Type="http://schemas.openxmlformats.org/officeDocument/2006/relationships/hyperlink" Target="https://myaurion.hr.uq.edu.au/" TargetMode="External"/><Relationship Id="rId1" Type="http://schemas.openxmlformats.org/officeDocument/2006/relationships/hyperlink" Target="http://www.uq.edu.au/hupp/contents/view.asp?s1=5" TargetMode="External"/><Relationship Id="rId6" Type="http://schemas.openxmlformats.org/officeDocument/2006/relationships/hyperlink" Target="https://ppl.app.uq.edu.au/content/5.55.05-attendance-hours-work-and-overtime-professional-staff" TargetMode="External"/><Relationship Id="rId5" Type="http://schemas.openxmlformats.org/officeDocument/2006/relationships/hyperlink" Target="https://staff.uq.edu.au/information-and-services/human-resources/leave-entitlements" TargetMode="External"/><Relationship Id="rId4" Type="http://schemas.openxmlformats.org/officeDocument/2006/relationships/hyperlink" Target="http://www.uq.edu.au/current-staff/?page=11430" TargetMode="External"/><Relationship Id="rId9"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8" Type="http://schemas.openxmlformats.org/officeDocument/2006/relationships/printerSettings" Target="../printerSettings/printerSettings19.bin"/><Relationship Id="rId3" Type="http://schemas.openxmlformats.org/officeDocument/2006/relationships/hyperlink" Target="http://www.uq.edu.au/current-staff/index.html?page=8380" TargetMode="External"/><Relationship Id="rId7" Type="http://schemas.openxmlformats.org/officeDocument/2006/relationships/hyperlink" Target="https://auth.uq.edu.au/idp/saml2/idp/SSOService.php?spentityid=https%3A%2F%2Fwd3.myworkday.com%2Fuq%2Flogin-saml.htmld" TargetMode="External"/><Relationship Id="rId2" Type="http://schemas.openxmlformats.org/officeDocument/2006/relationships/hyperlink" Target="https://myaurion.hr.uq.edu.au/" TargetMode="External"/><Relationship Id="rId1" Type="http://schemas.openxmlformats.org/officeDocument/2006/relationships/hyperlink" Target="http://www.uq.edu.au/hupp/contents/view.asp?s1=5" TargetMode="External"/><Relationship Id="rId6" Type="http://schemas.openxmlformats.org/officeDocument/2006/relationships/hyperlink" Target="https://ppl.app.uq.edu.au/content/5.55.05-attendance-hours-work-and-overtime-professional-staff" TargetMode="External"/><Relationship Id="rId5" Type="http://schemas.openxmlformats.org/officeDocument/2006/relationships/hyperlink" Target="https://staff.uq.edu.au/information-and-services/human-resources/leave-entitlements" TargetMode="External"/><Relationship Id="rId4" Type="http://schemas.openxmlformats.org/officeDocument/2006/relationships/hyperlink" Target="http://www.uq.edu.au/current-staff/?page=11430" TargetMode="External"/><Relationship Id="rId9"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bin"/><Relationship Id="rId3" Type="http://schemas.openxmlformats.org/officeDocument/2006/relationships/hyperlink" Target="http://www.uq.edu.au/current-staff/index.html?page=8380" TargetMode="External"/><Relationship Id="rId7" Type="http://schemas.openxmlformats.org/officeDocument/2006/relationships/hyperlink" Target="https://auth.uq.edu.au/idp/saml2/idp/SSOService.php?spentityid=https%3A%2F%2Fwd3.myworkday.com%2Fuq%2Flogin-saml.htmld" TargetMode="External"/><Relationship Id="rId2" Type="http://schemas.openxmlformats.org/officeDocument/2006/relationships/hyperlink" Target="https://myaurion.hr.uq.edu.au/" TargetMode="External"/><Relationship Id="rId1" Type="http://schemas.openxmlformats.org/officeDocument/2006/relationships/hyperlink" Target="http://www.uq.edu.au/hupp/contents/view.asp?s1=5" TargetMode="External"/><Relationship Id="rId6" Type="http://schemas.openxmlformats.org/officeDocument/2006/relationships/hyperlink" Target="https://ppl.app.uq.edu.au/content/5.55.05-attendance-hours-work-and-overtime-professional-staff" TargetMode="External"/><Relationship Id="rId5" Type="http://schemas.openxmlformats.org/officeDocument/2006/relationships/hyperlink" Target="https://staff.uq.edu.au/information-and-services/human-resources/leave-entitlements" TargetMode="External"/><Relationship Id="rId4" Type="http://schemas.openxmlformats.org/officeDocument/2006/relationships/hyperlink" Target="http://www.uq.edu.au/current-staff/?page=11430" TargetMode="External"/><Relationship Id="rId9"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8" Type="http://schemas.openxmlformats.org/officeDocument/2006/relationships/printerSettings" Target="../printerSettings/printerSettings20.bin"/><Relationship Id="rId3" Type="http://schemas.openxmlformats.org/officeDocument/2006/relationships/hyperlink" Target="http://www.uq.edu.au/current-staff/index.html?page=8380" TargetMode="External"/><Relationship Id="rId7" Type="http://schemas.openxmlformats.org/officeDocument/2006/relationships/hyperlink" Target="https://auth.uq.edu.au/idp/saml2/idp/SSOService.php?spentityid=https%3A%2F%2Fwd3.myworkday.com%2Fuq%2Flogin-saml.htmld" TargetMode="External"/><Relationship Id="rId2" Type="http://schemas.openxmlformats.org/officeDocument/2006/relationships/hyperlink" Target="https://myaurion.hr.uq.edu.au/" TargetMode="External"/><Relationship Id="rId1" Type="http://schemas.openxmlformats.org/officeDocument/2006/relationships/hyperlink" Target="http://www.uq.edu.au/hupp/contents/view.asp?s1=5" TargetMode="External"/><Relationship Id="rId6" Type="http://schemas.openxmlformats.org/officeDocument/2006/relationships/hyperlink" Target="https://ppl.app.uq.edu.au/content/5.55.05-attendance-hours-work-and-overtime-professional-staff" TargetMode="External"/><Relationship Id="rId5" Type="http://schemas.openxmlformats.org/officeDocument/2006/relationships/hyperlink" Target="https://staff.uq.edu.au/information-and-services/human-resources/leave-entitlements" TargetMode="External"/><Relationship Id="rId4" Type="http://schemas.openxmlformats.org/officeDocument/2006/relationships/hyperlink" Target="http://www.uq.edu.au/current-staff/?page=11430" TargetMode="External"/><Relationship Id="rId9"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8" Type="http://schemas.openxmlformats.org/officeDocument/2006/relationships/printerSettings" Target="../printerSettings/printerSettings21.bin"/><Relationship Id="rId3" Type="http://schemas.openxmlformats.org/officeDocument/2006/relationships/hyperlink" Target="http://www.uq.edu.au/current-staff/index.html?page=8380" TargetMode="External"/><Relationship Id="rId7" Type="http://schemas.openxmlformats.org/officeDocument/2006/relationships/hyperlink" Target="https://auth.uq.edu.au/idp/saml2/idp/SSOService.php?spentityid=https%3A%2F%2Fwd3.myworkday.com%2Fuq%2Flogin-saml.htmld" TargetMode="External"/><Relationship Id="rId2" Type="http://schemas.openxmlformats.org/officeDocument/2006/relationships/hyperlink" Target="https://myaurion.hr.uq.edu.au/" TargetMode="External"/><Relationship Id="rId1" Type="http://schemas.openxmlformats.org/officeDocument/2006/relationships/hyperlink" Target="http://www.uq.edu.au/hupp/contents/view.asp?s1=5" TargetMode="External"/><Relationship Id="rId6" Type="http://schemas.openxmlformats.org/officeDocument/2006/relationships/hyperlink" Target="https://ppl.app.uq.edu.au/content/5.55.05-attendance-hours-work-and-overtime-professional-staff" TargetMode="External"/><Relationship Id="rId5" Type="http://schemas.openxmlformats.org/officeDocument/2006/relationships/hyperlink" Target="https://staff.uq.edu.au/information-and-services/human-resources/leave-entitlements" TargetMode="External"/><Relationship Id="rId4" Type="http://schemas.openxmlformats.org/officeDocument/2006/relationships/hyperlink" Target="http://www.uq.edu.au/current-staff/?page=11430" TargetMode="External"/><Relationship Id="rId9"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8" Type="http://schemas.openxmlformats.org/officeDocument/2006/relationships/printerSettings" Target="../printerSettings/printerSettings22.bin"/><Relationship Id="rId3" Type="http://schemas.openxmlformats.org/officeDocument/2006/relationships/hyperlink" Target="http://www.uq.edu.au/current-staff/index.html?page=8380" TargetMode="External"/><Relationship Id="rId7" Type="http://schemas.openxmlformats.org/officeDocument/2006/relationships/hyperlink" Target="https://auth.uq.edu.au/idp/saml2/idp/SSOService.php?spentityid=https%3A%2F%2Fwd3.myworkday.com%2Fuq%2Flogin-saml.htmld" TargetMode="External"/><Relationship Id="rId2" Type="http://schemas.openxmlformats.org/officeDocument/2006/relationships/hyperlink" Target="https://myaurion.hr.uq.edu.au/" TargetMode="External"/><Relationship Id="rId1" Type="http://schemas.openxmlformats.org/officeDocument/2006/relationships/hyperlink" Target="http://www.uq.edu.au/hupp/contents/view.asp?s1=5" TargetMode="External"/><Relationship Id="rId6" Type="http://schemas.openxmlformats.org/officeDocument/2006/relationships/hyperlink" Target="https://ppl.app.uq.edu.au/content/5.55.05-attendance-hours-work-and-overtime-professional-staff" TargetMode="External"/><Relationship Id="rId5" Type="http://schemas.openxmlformats.org/officeDocument/2006/relationships/hyperlink" Target="https://staff.uq.edu.au/information-and-services/human-resources/leave-entitlements" TargetMode="External"/><Relationship Id="rId4" Type="http://schemas.openxmlformats.org/officeDocument/2006/relationships/hyperlink" Target="http://www.uq.edu.au/current-staff/?page=11430" TargetMode="External"/><Relationship Id="rId9" Type="http://schemas.openxmlformats.org/officeDocument/2006/relationships/drawing" Target="../drawings/drawing22.xml"/></Relationships>
</file>

<file path=xl/worksheets/_rels/sheet23.xml.rels><?xml version="1.0" encoding="UTF-8" standalone="yes"?>
<Relationships xmlns="http://schemas.openxmlformats.org/package/2006/relationships"><Relationship Id="rId8" Type="http://schemas.openxmlformats.org/officeDocument/2006/relationships/printerSettings" Target="../printerSettings/printerSettings23.bin"/><Relationship Id="rId3" Type="http://schemas.openxmlformats.org/officeDocument/2006/relationships/hyperlink" Target="http://www.uq.edu.au/current-staff/index.html?page=8380" TargetMode="External"/><Relationship Id="rId7" Type="http://schemas.openxmlformats.org/officeDocument/2006/relationships/hyperlink" Target="https://auth.uq.edu.au/idp/saml2/idp/SSOService.php?spentityid=https%3A%2F%2Fwd3.myworkday.com%2Fuq%2Flogin-saml.htmld" TargetMode="External"/><Relationship Id="rId2" Type="http://schemas.openxmlformats.org/officeDocument/2006/relationships/hyperlink" Target="https://myaurion.hr.uq.edu.au/" TargetMode="External"/><Relationship Id="rId1" Type="http://schemas.openxmlformats.org/officeDocument/2006/relationships/hyperlink" Target="http://www.uq.edu.au/hupp/contents/view.asp?s1=5" TargetMode="External"/><Relationship Id="rId6" Type="http://schemas.openxmlformats.org/officeDocument/2006/relationships/hyperlink" Target="https://ppl.app.uq.edu.au/content/5.55.05-attendance-hours-work-and-overtime-professional-staff" TargetMode="External"/><Relationship Id="rId5" Type="http://schemas.openxmlformats.org/officeDocument/2006/relationships/hyperlink" Target="https://staff.uq.edu.au/information-and-services/human-resources/leave-entitlements" TargetMode="External"/><Relationship Id="rId4" Type="http://schemas.openxmlformats.org/officeDocument/2006/relationships/hyperlink" Target="http://www.uq.edu.au/current-staff/?page=11430" TargetMode="External"/><Relationship Id="rId9" Type="http://schemas.openxmlformats.org/officeDocument/2006/relationships/drawing" Target="../drawings/drawing23.xml"/></Relationships>
</file>

<file path=xl/worksheets/_rels/sheet24.xml.rels><?xml version="1.0" encoding="UTF-8" standalone="yes"?>
<Relationships xmlns="http://schemas.openxmlformats.org/package/2006/relationships"><Relationship Id="rId8" Type="http://schemas.openxmlformats.org/officeDocument/2006/relationships/printerSettings" Target="../printerSettings/printerSettings24.bin"/><Relationship Id="rId3" Type="http://schemas.openxmlformats.org/officeDocument/2006/relationships/hyperlink" Target="http://www.uq.edu.au/current-staff/index.html?page=8380" TargetMode="External"/><Relationship Id="rId7" Type="http://schemas.openxmlformats.org/officeDocument/2006/relationships/hyperlink" Target="https://auth.uq.edu.au/idp/saml2/idp/SSOService.php?spentityid=https%3A%2F%2Fwd3.myworkday.com%2Fuq%2Flogin-saml.htmld" TargetMode="External"/><Relationship Id="rId2" Type="http://schemas.openxmlformats.org/officeDocument/2006/relationships/hyperlink" Target="https://myaurion.hr.uq.edu.au/" TargetMode="External"/><Relationship Id="rId1" Type="http://schemas.openxmlformats.org/officeDocument/2006/relationships/hyperlink" Target="http://www.uq.edu.au/hupp/contents/view.asp?s1=5" TargetMode="External"/><Relationship Id="rId6" Type="http://schemas.openxmlformats.org/officeDocument/2006/relationships/hyperlink" Target="https://ppl.app.uq.edu.au/content/5.55.05-attendance-hours-work-and-overtime-professional-staff" TargetMode="External"/><Relationship Id="rId5" Type="http://schemas.openxmlformats.org/officeDocument/2006/relationships/hyperlink" Target="https://staff.uq.edu.au/information-and-services/human-resources/leave-entitlements" TargetMode="External"/><Relationship Id="rId4" Type="http://schemas.openxmlformats.org/officeDocument/2006/relationships/hyperlink" Target="http://www.uq.edu.au/current-staff/?page=11430" TargetMode="External"/><Relationship Id="rId9" Type="http://schemas.openxmlformats.org/officeDocument/2006/relationships/drawing" Target="../drawings/drawing24.xml"/></Relationships>
</file>

<file path=xl/worksheets/_rels/sheet25.xml.rels><?xml version="1.0" encoding="UTF-8" standalone="yes"?>
<Relationships xmlns="http://schemas.openxmlformats.org/package/2006/relationships"><Relationship Id="rId8" Type="http://schemas.openxmlformats.org/officeDocument/2006/relationships/printerSettings" Target="../printerSettings/printerSettings25.bin"/><Relationship Id="rId3" Type="http://schemas.openxmlformats.org/officeDocument/2006/relationships/hyperlink" Target="http://www.uq.edu.au/current-staff/index.html?page=8380" TargetMode="External"/><Relationship Id="rId7" Type="http://schemas.openxmlformats.org/officeDocument/2006/relationships/hyperlink" Target="https://auth.uq.edu.au/idp/saml2/idp/SSOService.php?spentityid=https%3A%2F%2Fwd3.myworkday.com%2Fuq%2Flogin-saml.htmld" TargetMode="External"/><Relationship Id="rId2" Type="http://schemas.openxmlformats.org/officeDocument/2006/relationships/hyperlink" Target="https://myaurion.hr.uq.edu.au/" TargetMode="External"/><Relationship Id="rId1" Type="http://schemas.openxmlformats.org/officeDocument/2006/relationships/hyperlink" Target="http://www.uq.edu.au/hupp/contents/view.asp?s1=5" TargetMode="External"/><Relationship Id="rId6" Type="http://schemas.openxmlformats.org/officeDocument/2006/relationships/hyperlink" Target="https://ppl.app.uq.edu.au/content/5.55.05-attendance-hours-work-and-overtime-professional-staff" TargetMode="External"/><Relationship Id="rId5" Type="http://schemas.openxmlformats.org/officeDocument/2006/relationships/hyperlink" Target="https://staff.uq.edu.au/information-and-services/human-resources/leave-entitlements" TargetMode="External"/><Relationship Id="rId4" Type="http://schemas.openxmlformats.org/officeDocument/2006/relationships/hyperlink" Target="http://www.uq.edu.au/current-staff/?page=11430" TargetMode="External"/><Relationship Id="rId9" Type="http://schemas.openxmlformats.org/officeDocument/2006/relationships/drawing" Target="../drawings/drawing25.xml"/></Relationships>
</file>

<file path=xl/worksheets/_rels/sheet26.xml.rels><?xml version="1.0" encoding="UTF-8" standalone="yes"?>
<Relationships xmlns="http://schemas.openxmlformats.org/package/2006/relationships"><Relationship Id="rId8" Type="http://schemas.openxmlformats.org/officeDocument/2006/relationships/printerSettings" Target="../printerSettings/printerSettings26.bin"/><Relationship Id="rId3" Type="http://schemas.openxmlformats.org/officeDocument/2006/relationships/hyperlink" Target="http://www.uq.edu.au/current-staff/index.html?page=8380" TargetMode="External"/><Relationship Id="rId7" Type="http://schemas.openxmlformats.org/officeDocument/2006/relationships/hyperlink" Target="https://auth.uq.edu.au/idp/saml2/idp/SSOService.php?spentityid=https%3A%2F%2Fwd3.myworkday.com%2Fuq%2Flogin-saml.htmld" TargetMode="External"/><Relationship Id="rId2" Type="http://schemas.openxmlformats.org/officeDocument/2006/relationships/hyperlink" Target="https://myaurion.hr.uq.edu.au/" TargetMode="External"/><Relationship Id="rId1" Type="http://schemas.openxmlformats.org/officeDocument/2006/relationships/hyperlink" Target="http://www.uq.edu.au/hupp/contents/view.asp?s1=5" TargetMode="External"/><Relationship Id="rId6" Type="http://schemas.openxmlformats.org/officeDocument/2006/relationships/hyperlink" Target="https://ppl.app.uq.edu.au/content/5.55.05-attendance-hours-work-and-overtime-professional-staff" TargetMode="External"/><Relationship Id="rId5" Type="http://schemas.openxmlformats.org/officeDocument/2006/relationships/hyperlink" Target="https://staff.uq.edu.au/information-and-services/human-resources/leave-entitlements" TargetMode="External"/><Relationship Id="rId4" Type="http://schemas.openxmlformats.org/officeDocument/2006/relationships/hyperlink" Target="http://www.uq.edu.au/current-staff/?page=11430" TargetMode="External"/><Relationship Id="rId9" Type="http://schemas.openxmlformats.org/officeDocument/2006/relationships/drawing" Target="../drawings/drawing26.xml"/></Relationships>
</file>

<file path=xl/worksheets/_rels/sheet27.xml.rels><?xml version="1.0" encoding="UTF-8" standalone="yes"?>
<Relationships xmlns="http://schemas.openxmlformats.org/package/2006/relationships"><Relationship Id="rId8" Type="http://schemas.openxmlformats.org/officeDocument/2006/relationships/printerSettings" Target="../printerSettings/printerSettings27.bin"/><Relationship Id="rId3" Type="http://schemas.openxmlformats.org/officeDocument/2006/relationships/hyperlink" Target="http://www.uq.edu.au/current-staff/index.html?page=8380" TargetMode="External"/><Relationship Id="rId7" Type="http://schemas.openxmlformats.org/officeDocument/2006/relationships/hyperlink" Target="https://auth.uq.edu.au/idp/saml2/idp/SSOService.php?spentityid=https%3A%2F%2Fwd3.myworkday.com%2Fuq%2Flogin-saml.htmld" TargetMode="External"/><Relationship Id="rId2" Type="http://schemas.openxmlformats.org/officeDocument/2006/relationships/hyperlink" Target="https://myaurion.hr.uq.edu.au/" TargetMode="External"/><Relationship Id="rId1" Type="http://schemas.openxmlformats.org/officeDocument/2006/relationships/hyperlink" Target="http://www.uq.edu.au/hupp/contents/view.asp?s1=5" TargetMode="External"/><Relationship Id="rId6" Type="http://schemas.openxmlformats.org/officeDocument/2006/relationships/hyperlink" Target="https://ppl.app.uq.edu.au/content/5.55.05-attendance-hours-work-and-overtime-professional-staff" TargetMode="External"/><Relationship Id="rId5" Type="http://schemas.openxmlformats.org/officeDocument/2006/relationships/hyperlink" Target="https://staff.uq.edu.au/information-and-services/human-resources/leave-entitlements" TargetMode="External"/><Relationship Id="rId4" Type="http://schemas.openxmlformats.org/officeDocument/2006/relationships/hyperlink" Target="http://www.uq.edu.au/current-staff/?page=11430" TargetMode="External"/><Relationship Id="rId9" Type="http://schemas.openxmlformats.org/officeDocument/2006/relationships/drawing" Target="../drawings/drawing27.xml"/></Relationships>
</file>

<file path=xl/worksheets/_rels/sheet28.xml.rels><?xml version="1.0" encoding="UTF-8" standalone="yes"?>
<Relationships xmlns="http://schemas.openxmlformats.org/package/2006/relationships"><Relationship Id="rId8" Type="http://schemas.openxmlformats.org/officeDocument/2006/relationships/printerSettings" Target="../printerSettings/printerSettings28.bin"/><Relationship Id="rId3" Type="http://schemas.openxmlformats.org/officeDocument/2006/relationships/hyperlink" Target="http://www.uq.edu.au/current-staff/index.html?page=8380" TargetMode="External"/><Relationship Id="rId7" Type="http://schemas.openxmlformats.org/officeDocument/2006/relationships/hyperlink" Target="https://auth.uq.edu.au/idp/saml2/idp/SSOService.php?spentityid=https%3A%2F%2Fwd3.myworkday.com%2Fuq%2Flogin-saml.htmld" TargetMode="External"/><Relationship Id="rId2" Type="http://schemas.openxmlformats.org/officeDocument/2006/relationships/hyperlink" Target="https://myaurion.hr.uq.edu.au/" TargetMode="External"/><Relationship Id="rId1" Type="http://schemas.openxmlformats.org/officeDocument/2006/relationships/hyperlink" Target="http://www.uq.edu.au/hupp/contents/view.asp?s1=5" TargetMode="External"/><Relationship Id="rId6" Type="http://schemas.openxmlformats.org/officeDocument/2006/relationships/hyperlink" Target="https://ppl.app.uq.edu.au/content/5.55.05-attendance-hours-work-and-overtime-professional-staff" TargetMode="External"/><Relationship Id="rId5" Type="http://schemas.openxmlformats.org/officeDocument/2006/relationships/hyperlink" Target="https://staff.uq.edu.au/information-and-services/human-resources/leave-entitlements" TargetMode="External"/><Relationship Id="rId4" Type="http://schemas.openxmlformats.org/officeDocument/2006/relationships/hyperlink" Target="http://www.uq.edu.au/current-staff/?page=11430" TargetMode="External"/><Relationship Id="rId9" Type="http://schemas.openxmlformats.org/officeDocument/2006/relationships/drawing" Target="../drawings/drawing28.xml"/></Relationships>
</file>

<file path=xl/worksheets/_rels/sheet3.xml.rels><?xml version="1.0" encoding="UTF-8" standalone="yes"?>
<Relationships xmlns="http://schemas.openxmlformats.org/package/2006/relationships"><Relationship Id="rId3" Type="http://schemas.openxmlformats.org/officeDocument/2006/relationships/hyperlink" Target="https://ppl.app.uq.edu.au/content/5.55.05-attendance-hours-work-and-overtime-professional-staff" TargetMode="External"/><Relationship Id="rId2" Type="http://schemas.openxmlformats.org/officeDocument/2006/relationships/hyperlink" Target="https://staff.uq.edu.au/information-and-services/human-resources/leave-entitlements" TargetMode="External"/><Relationship Id="rId1" Type="http://schemas.openxmlformats.org/officeDocument/2006/relationships/hyperlink" Target="https://auth.uq.edu.au/idp/saml2/idp/SSOService.php?spentityid=https%3A%2F%2Fwd3.myworkday.com%2Fuq%2Flogin-saml.htmld" TargetMode="External"/><Relationship Id="rId5" Type="http://schemas.openxmlformats.org/officeDocument/2006/relationships/drawing" Target="../drawings/drawing3.xm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printerSettings" Target="../printerSettings/printerSettings4.bin"/><Relationship Id="rId3" Type="http://schemas.openxmlformats.org/officeDocument/2006/relationships/hyperlink" Target="http://www.uq.edu.au/current-staff/index.html?page=8380" TargetMode="External"/><Relationship Id="rId7" Type="http://schemas.openxmlformats.org/officeDocument/2006/relationships/hyperlink" Target="https://auth.uq.edu.au/idp/saml2/idp/SSOService.php?spentityid=https%3A%2F%2Fwd3.myworkday.com%2Fuq%2Flogin-saml.htmld" TargetMode="External"/><Relationship Id="rId2" Type="http://schemas.openxmlformats.org/officeDocument/2006/relationships/hyperlink" Target="https://myaurion.hr.uq.edu.au/" TargetMode="External"/><Relationship Id="rId1" Type="http://schemas.openxmlformats.org/officeDocument/2006/relationships/hyperlink" Target="http://www.uq.edu.au/hupp/contents/view.asp?s1=5" TargetMode="External"/><Relationship Id="rId6" Type="http://schemas.openxmlformats.org/officeDocument/2006/relationships/hyperlink" Target="https://ppl.app.uq.edu.au/content/5.55.05-attendance-hours-work-and-overtime-professional-staff" TargetMode="External"/><Relationship Id="rId5" Type="http://schemas.openxmlformats.org/officeDocument/2006/relationships/hyperlink" Target="https://staff.uq.edu.au/information-and-services/human-resources/leave-entitlements" TargetMode="External"/><Relationship Id="rId4" Type="http://schemas.openxmlformats.org/officeDocument/2006/relationships/hyperlink" Target="http://www.uq.edu.au/current-staff/?page=11430" TargetMode="External"/><Relationship Id="rId9"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8" Type="http://schemas.openxmlformats.org/officeDocument/2006/relationships/printerSettings" Target="../printerSettings/printerSettings5.bin"/><Relationship Id="rId3" Type="http://schemas.openxmlformats.org/officeDocument/2006/relationships/hyperlink" Target="http://www.uq.edu.au/current-staff/index.html?page=8380" TargetMode="External"/><Relationship Id="rId7" Type="http://schemas.openxmlformats.org/officeDocument/2006/relationships/hyperlink" Target="https://auth.uq.edu.au/idp/saml2/idp/SSOService.php?spentityid=https%3A%2F%2Fwd3.myworkday.com%2Fuq%2Flogin-saml.htmld" TargetMode="External"/><Relationship Id="rId2" Type="http://schemas.openxmlformats.org/officeDocument/2006/relationships/hyperlink" Target="https://myaurion.hr.uq.edu.au/" TargetMode="External"/><Relationship Id="rId1" Type="http://schemas.openxmlformats.org/officeDocument/2006/relationships/hyperlink" Target="http://www.uq.edu.au/hupp/contents/view.asp?s1=5" TargetMode="External"/><Relationship Id="rId6" Type="http://schemas.openxmlformats.org/officeDocument/2006/relationships/hyperlink" Target="https://ppl.app.uq.edu.au/content/5.55.05-attendance-hours-work-and-overtime-professional-staff" TargetMode="External"/><Relationship Id="rId5" Type="http://schemas.openxmlformats.org/officeDocument/2006/relationships/hyperlink" Target="https://staff.uq.edu.au/information-and-services/human-resources/leave-entitlements" TargetMode="External"/><Relationship Id="rId4" Type="http://schemas.openxmlformats.org/officeDocument/2006/relationships/hyperlink" Target="http://www.uq.edu.au/current-staff/?page=11430" TargetMode="External"/><Relationship Id="rId9"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8" Type="http://schemas.openxmlformats.org/officeDocument/2006/relationships/printerSettings" Target="../printerSettings/printerSettings6.bin"/><Relationship Id="rId3" Type="http://schemas.openxmlformats.org/officeDocument/2006/relationships/hyperlink" Target="http://www.uq.edu.au/current-staff/index.html?page=8380" TargetMode="External"/><Relationship Id="rId7" Type="http://schemas.openxmlformats.org/officeDocument/2006/relationships/hyperlink" Target="https://auth.uq.edu.au/idp/saml2/idp/SSOService.php?spentityid=https%3A%2F%2Fwd3.myworkday.com%2Fuq%2Flogin-saml.htmld" TargetMode="External"/><Relationship Id="rId2" Type="http://schemas.openxmlformats.org/officeDocument/2006/relationships/hyperlink" Target="https://myaurion.hr.uq.edu.au/" TargetMode="External"/><Relationship Id="rId1" Type="http://schemas.openxmlformats.org/officeDocument/2006/relationships/hyperlink" Target="http://www.uq.edu.au/hupp/contents/view.asp?s1=5" TargetMode="External"/><Relationship Id="rId6" Type="http://schemas.openxmlformats.org/officeDocument/2006/relationships/hyperlink" Target="https://ppl.app.uq.edu.au/content/5.55.05-attendance-hours-work-and-overtime-professional-staff" TargetMode="External"/><Relationship Id="rId5" Type="http://schemas.openxmlformats.org/officeDocument/2006/relationships/hyperlink" Target="https://staff.uq.edu.au/information-and-services/human-resources/leave-entitlements" TargetMode="External"/><Relationship Id="rId4" Type="http://schemas.openxmlformats.org/officeDocument/2006/relationships/hyperlink" Target="http://www.uq.edu.au/current-staff/?page=11430" TargetMode="External"/><Relationship Id="rId9"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8" Type="http://schemas.openxmlformats.org/officeDocument/2006/relationships/printerSettings" Target="../printerSettings/printerSettings7.bin"/><Relationship Id="rId3" Type="http://schemas.openxmlformats.org/officeDocument/2006/relationships/hyperlink" Target="http://www.uq.edu.au/current-staff/index.html?page=8380" TargetMode="External"/><Relationship Id="rId7" Type="http://schemas.openxmlformats.org/officeDocument/2006/relationships/hyperlink" Target="https://auth.uq.edu.au/idp/saml2/idp/SSOService.php?spentityid=https%3A%2F%2Fwd3.myworkday.com%2Fuq%2Flogin-saml.htmld" TargetMode="External"/><Relationship Id="rId2" Type="http://schemas.openxmlformats.org/officeDocument/2006/relationships/hyperlink" Target="https://myaurion.hr.uq.edu.au/" TargetMode="External"/><Relationship Id="rId1" Type="http://schemas.openxmlformats.org/officeDocument/2006/relationships/hyperlink" Target="http://www.uq.edu.au/hupp/contents/view.asp?s1=5" TargetMode="External"/><Relationship Id="rId6" Type="http://schemas.openxmlformats.org/officeDocument/2006/relationships/hyperlink" Target="https://ppl.app.uq.edu.au/content/5.55.05-attendance-hours-work-and-overtime-professional-staff" TargetMode="External"/><Relationship Id="rId5" Type="http://schemas.openxmlformats.org/officeDocument/2006/relationships/hyperlink" Target="https://staff.uq.edu.au/information-and-services/human-resources/leave-entitlements" TargetMode="External"/><Relationship Id="rId4" Type="http://schemas.openxmlformats.org/officeDocument/2006/relationships/hyperlink" Target="http://www.uq.edu.au/current-staff/?page=11430" TargetMode="External"/><Relationship Id="rId9"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8" Type="http://schemas.openxmlformats.org/officeDocument/2006/relationships/printerSettings" Target="../printerSettings/printerSettings8.bin"/><Relationship Id="rId3" Type="http://schemas.openxmlformats.org/officeDocument/2006/relationships/hyperlink" Target="http://www.uq.edu.au/current-staff/index.html?page=8380" TargetMode="External"/><Relationship Id="rId7" Type="http://schemas.openxmlformats.org/officeDocument/2006/relationships/hyperlink" Target="https://auth.uq.edu.au/idp/saml2/idp/SSOService.php?spentityid=https%3A%2F%2Fwd3.myworkday.com%2Fuq%2Flogin-saml.htmld" TargetMode="External"/><Relationship Id="rId2" Type="http://schemas.openxmlformats.org/officeDocument/2006/relationships/hyperlink" Target="https://myaurion.hr.uq.edu.au/" TargetMode="External"/><Relationship Id="rId1" Type="http://schemas.openxmlformats.org/officeDocument/2006/relationships/hyperlink" Target="http://www.uq.edu.au/hupp/contents/view.asp?s1=5" TargetMode="External"/><Relationship Id="rId6" Type="http://schemas.openxmlformats.org/officeDocument/2006/relationships/hyperlink" Target="https://ppl.app.uq.edu.au/content/5.55.05-attendance-hours-work-and-overtime-professional-staff" TargetMode="External"/><Relationship Id="rId5" Type="http://schemas.openxmlformats.org/officeDocument/2006/relationships/hyperlink" Target="https://staff.uq.edu.au/information-and-services/human-resources/leave-entitlements" TargetMode="External"/><Relationship Id="rId4" Type="http://schemas.openxmlformats.org/officeDocument/2006/relationships/hyperlink" Target="http://www.uq.edu.au/current-staff/?page=11430" TargetMode="External"/><Relationship Id="rId9"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8" Type="http://schemas.openxmlformats.org/officeDocument/2006/relationships/printerSettings" Target="../printerSettings/printerSettings9.bin"/><Relationship Id="rId3" Type="http://schemas.openxmlformats.org/officeDocument/2006/relationships/hyperlink" Target="http://www.uq.edu.au/current-staff/index.html?page=8380" TargetMode="External"/><Relationship Id="rId7" Type="http://schemas.openxmlformats.org/officeDocument/2006/relationships/hyperlink" Target="https://auth.uq.edu.au/idp/saml2/idp/SSOService.php?spentityid=https%3A%2F%2Fwd3.myworkday.com%2Fuq%2Flogin-saml.htmld" TargetMode="External"/><Relationship Id="rId2" Type="http://schemas.openxmlformats.org/officeDocument/2006/relationships/hyperlink" Target="https://myaurion.hr.uq.edu.au/" TargetMode="External"/><Relationship Id="rId1" Type="http://schemas.openxmlformats.org/officeDocument/2006/relationships/hyperlink" Target="http://www.uq.edu.au/hupp/contents/view.asp?s1=5" TargetMode="External"/><Relationship Id="rId6" Type="http://schemas.openxmlformats.org/officeDocument/2006/relationships/hyperlink" Target="https://ppl.app.uq.edu.au/content/5.55.05-attendance-hours-work-and-overtime-professional-staff" TargetMode="External"/><Relationship Id="rId5" Type="http://schemas.openxmlformats.org/officeDocument/2006/relationships/hyperlink" Target="https://staff.uq.edu.au/information-and-services/human-resources/leave-entitlements" TargetMode="External"/><Relationship Id="rId4" Type="http://schemas.openxmlformats.org/officeDocument/2006/relationships/hyperlink" Target="http://www.uq.edu.au/current-staff/?page=11430" TargetMode="External"/><Relationship Id="rId9"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119"/>
  <sheetViews>
    <sheetView showGridLines="0" tabSelected="1" zoomScaleNormal="100" workbookViewId="0">
      <selection activeCell="I1" sqref="I1"/>
    </sheetView>
  </sheetViews>
  <sheetFormatPr defaultRowHeight="12.75" x14ac:dyDescent="0.2"/>
  <cols>
    <col min="1" max="1" width="9.140625" style="215"/>
    <col min="2" max="2" width="13.140625" style="215" customWidth="1"/>
    <col min="3" max="7" width="9.140625" style="215"/>
    <col min="8" max="8" width="8.85546875" style="215" customWidth="1"/>
    <col min="9" max="16384" width="9.140625" style="215"/>
  </cols>
  <sheetData>
    <row r="1" spans="1:17" ht="22.5" customHeight="1" x14ac:dyDescent="0.2">
      <c r="A1" s="274"/>
      <c r="B1" s="275"/>
      <c r="C1" s="156" t="s">
        <v>0</v>
      </c>
    </row>
    <row r="2" spans="1:17" ht="12.75" customHeight="1" x14ac:dyDescent="0.2">
      <c r="A2" s="276"/>
      <c r="B2" s="277"/>
    </row>
    <row r="3" spans="1:17" ht="12.75" customHeight="1" x14ac:dyDescent="0.2">
      <c r="A3" s="276"/>
      <c r="B3" s="277"/>
      <c r="C3" s="292" t="s">
        <v>1</v>
      </c>
      <c r="D3" s="292"/>
      <c r="E3" s="292"/>
      <c r="F3" s="292"/>
      <c r="G3" s="292"/>
      <c r="H3" s="292"/>
      <c r="I3" s="292"/>
      <c r="J3" s="292"/>
      <c r="K3" s="292"/>
      <c r="L3" s="292"/>
      <c r="M3" s="292"/>
      <c r="N3" s="292"/>
      <c r="O3" s="292"/>
      <c r="P3" s="292"/>
      <c r="Q3" s="292"/>
    </row>
    <row r="4" spans="1:17" x14ac:dyDescent="0.2">
      <c r="A4" s="276"/>
      <c r="B4" s="277"/>
      <c r="C4" s="292"/>
      <c r="D4" s="292"/>
      <c r="E4" s="292"/>
      <c r="F4" s="292"/>
      <c r="G4" s="292"/>
      <c r="H4" s="292"/>
      <c r="I4" s="292"/>
      <c r="J4" s="292"/>
      <c r="K4" s="292"/>
      <c r="L4" s="292"/>
      <c r="M4" s="292"/>
      <c r="N4" s="292"/>
      <c r="O4" s="292"/>
      <c r="P4" s="292"/>
      <c r="Q4" s="292"/>
    </row>
    <row r="5" spans="1:17" x14ac:dyDescent="0.2">
      <c r="A5" s="276"/>
      <c r="B5" s="277"/>
      <c r="C5" s="292"/>
      <c r="D5" s="292"/>
      <c r="E5" s="292"/>
      <c r="F5" s="292"/>
      <c r="G5" s="292"/>
      <c r="H5" s="292"/>
      <c r="I5" s="292"/>
      <c r="J5" s="292"/>
      <c r="K5" s="292"/>
      <c r="L5" s="292"/>
      <c r="M5" s="292"/>
      <c r="N5" s="292"/>
      <c r="O5" s="292"/>
      <c r="P5" s="292"/>
      <c r="Q5" s="292"/>
    </row>
    <row r="6" spans="1:17" x14ac:dyDescent="0.2">
      <c r="C6" s="292"/>
      <c r="D6" s="292"/>
      <c r="E6" s="292"/>
      <c r="F6" s="292"/>
      <c r="G6" s="292"/>
      <c r="H6" s="292"/>
      <c r="I6" s="292"/>
      <c r="J6" s="292"/>
      <c r="K6" s="292"/>
      <c r="L6" s="292"/>
      <c r="M6" s="292"/>
      <c r="N6" s="292"/>
      <c r="O6" s="292"/>
      <c r="P6" s="292"/>
      <c r="Q6" s="292"/>
    </row>
    <row r="7" spans="1:17" x14ac:dyDescent="0.2">
      <c r="C7" s="292"/>
      <c r="D7" s="292"/>
      <c r="E7" s="292"/>
      <c r="F7" s="292"/>
      <c r="G7" s="292"/>
      <c r="H7" s="292"/>
      <c r="I7" s="292"/>
      <c r="J7" s="292"/>
      <c r="K7" s="292"/>
      <c r="L7" s="292"/>
      <c r="M7" s="292"/>
      <c r="N7" s="292"/>
      <c r="O7" s="292"/>
      <c r="P7" s="292"/>
      <c r="Q7" s="292"/>
    </row>
    <row r="8" spans="1:17" ht="12.6" customHeight="1" x14ac:dyDescent="0.2">
      <c r="C8" s="297" t="s">
        <v>2</v>
      </c>
      <c r="D8" s="297"/>
      <c r="E8" s="297"/>
      <c r="F8" s="297"/>
      <c r="G8" s="297"/>
      <c r="H8" s="297"/>
      <c r="I8" s="297"/>
      <c r="J8" s="297"/>
      <c r="K8" s="297"/>
      <c r="L8" s="297"/>
      <c r="M8" s="297"/>
      <c r="N8" s="297"/>
      <c r="O8" s="297"/>
      <c r="P8" s="297"/>
    </row>
    <row r="9" spans="1:17" ht="12.6" customHeight="1" x14ac:dyDescent="0.2">
      <c r="C9" s="278"/>
      <c r="D9" s="278"/>
      <c r="E9" s="278"/>
      <c r="F9" s="278"/>
      <c r="G9" s="278"/>
      <c r="H9" s="278"/>
      <c r="I9" s="278"/>
      <c r="J9" s="278"/>
      <c r="K9" s="278"/>
      <c r="L9" s="278"/>
      <c r="M9" s="278"/>
      <c r="N9" s="278"/>
      <c r="O9" s="278"/>
      <c r="P9" s="278"/>
    </row>
    <row r="10" spans="1:17" ht="25.35" customHeight="1" thickBot="1" x14ac:dyDescent="0.35">
      <c r="A10" s="300" t="s">
        <v>3</v>
      </c>
      <c r="B10" s="300"/>
      <c r="C10" s="300"/>
      <c r="D10" s="300"/>
      <c r="E10" s="300"/>
      <c r="F10" s="300"/>
      <c r="G10" s="300"/>
      <c r="H10" s="300"/>
      <c r="I10" s="300"/>
      <c r="J10" s="300"/>
      <c r="K10" s="300"/>
      <c r="L10" s="300"/>
      <c r="M10" s="300"/>
      <c r="N10" s="300"/>
      <c r="O10" s="300"/>
      <c r="P10" s="300"/>
      <c r="Q10" s="300"/>
    </row>
    <row r="11" spans="1:17" ht="12.6" customHeight="1" thickTop="1" x14ac:dyDescent="0.2">
      <c r="A11" s="301" t="s">
        <v>4</v>
      </c>
      <c r="B11" s="301"/>
      <c r="C11" s="301"/>
      <c r="D11" s="301"/>
      <c r="E11" s="301"/>
      <c r="F11" s="301"/>
      <c r="G11" s="301"/>
      <c r="H11" s="301"/>
      <c r="I11" s="301"/>
      <c r="J11" s="301"/>
      <c r="K11" s="301"/>
      <c r="L11" s="301"/>
      <c r="M11" s="301"/>
      <c r="N11" s="301"/>
      <c r="O11" s="301"/>
      <c r="P11" s="301"/>
      <c r="Q11" s="301"/>
    </row>
    <row r="12" spans="1:17" ht="12.6" customHeight="1" x14ac:dyDescent="0.2">
      <c r="A12" s="279" t="s">
        <v>5</v>
      </c>
      <c r="B12" s="279"/>
      <c r="C12" s="279"/>
      <c r="D12" s="279"/>
      <c r="E12" s="279"/>
      <c r="F12" s="279"/>
      <c r="G12" s="279"/>
      <c r="H12" s="279"/>
      <c r="I12" s="279"/>
      <c r="J12" s="279"/>
      <c r="K12" s="279"/>
      <c r="L12" s="279"/>
      <c r="M12" s="279"/>
      <c r="N12" s="279"/>
      <c r="O12" s="279"/>
      <c r="P12" s="279"/>
      <c r="Q12" s="279"/>
    </row>
    <row r="13" spans="1:17" ht="12.6" customHeight="1" x14ac:dyDescent="0.2">
      <c r="A13" s="301" t="s">
        <v>6</v>
      </c>
      <c r="B13" s="301"/>
      <c r="C13" s="301"/>
      <c r="D13" s="301"/>
      <c r="E13" s="301"/>
      <c r="F13" s="301"/>
      <c r="G13" s="301"/>
      <c r="H13" s="301"/>
      <c r="I13" s="301"/>
      <c r="J13" s="301"/>
      <c r="K13" s="301"/>
      <c r="L13" s="301"/>
      <c r="M13" s="301"/>
      <c r="N13" s="301"/>
      <c r="O13" s="301"/>
      <c r="P13" s="301"/>
      <c r="Q13" s="301"/>
    </row>
    <row r="14" spans="1:17" ht="12.6" customHeight="1" x14ac:dyDescent="0.2">
      <c r="A14" s="301" t="s">
        <v>7</v>
      </c>
      <c r="B14" s="301"/>
      <c r="C14" s="301"/>
      <c r="D14" s="301"/>
      <c r="E14" s="301"/>
      <c r="F14" s="301"/>
      <c r="G14" s="301"/>
      <c r="H14" s="301"/>
      <c r="I14" s="301"/>
      <c r="J14" s="301"/>
      <c r="K14" s="301"/>
      <c r="L14" s="301"/>
      <c r="M14" s="301"/>
      <c r="N14" s="301"/>
      <c r="O14" s="301"/>
      <c r="P14" s="301"/>
      <c r="Q14" s="301"/>
    </row>
    <row r="15" spans="1:17" x14ac:dyDescent="0.2">
      <c r="A15" s="301" t="s">
        <v>8</v>
      </c>
      <c r="B15" s="301"/>
      <c r="C15" s="301"/>
      <c r="D15" s="301"/>
      <c r="E15" s="301"/>
      <c r="F15" s="301"/>
      <c r="G15" s="301"/>
      <c r="H15" s="301"/>
      <c r="I15" s="301"/>
      <c r="J15" s="301"/>
      <c r="K15" s="301"/>
      <c r="L15" s="301"/>
      <c r="M15" s="301"/>
      <c r="N15" s="301"/>
      <c r="O15" s="301"/>
      <c r="P15" s="301"/>
      <c r="Q15" s="301"/>
    </row>
    <row r="16" spans="1:17" x14ac:dyDescent="0.2">
      <c r="A16" s="301" t="s">
        <v>9</v>
      </c>
      <c r="B16" s="301"/>
      <c r="C16" s="301"/>
      <c r="D16" s="301"/>
      <c r="E16" s="301"/>
      <c r="F16" s="301"/>
      <c r="G16" s="301"/>
      <c r="H16" s="301"/>
      <c r="I16" s="301"/>
      <c r="J16" s="301"/>
      <c r="K16" s="301"/>
      <c r="L16" s="301"/>
      <c r="M16" s="301"/>
      <c r="N16" s="301"/>
      <c r="O16" s="301"/>
      <c r="P16" s="301"/>
      <c r="Q16" s="279"/>
    </row>
    <row r="17" spans="1:17" ht="16.7" customHeight="1" thickBot="1" x14ac:dyDescent="0.25">
      <c r="C17" s="272"/>
      <c r="D17" s="272"/>
      <c r="E17" s="272"/>
      <c r="F17" s="272"/>
      <c r="G17" s="272"/>
      <c r="H17" s="272"/>
      <c r="I17" s="272"/>
      <c r="J17" s="272"/>
      <c r="K17" s="272"/>
      <c r="L17" s="272"/>
      <c r="M17" s="272"/>
      <c r="N17" s="272"/>
      <c r="O17" s="272"/>
      <c r="P17" s="272"/>
    </row>
    <row r="18" spans="1:17" ht="15" customHeight="1" x14ac:dyDescent="0.3">
      <c r="A18" s="288" t="s">
        <v>4</v>
      </c>
      <c r="B18" s="289"/>
      <c r="C18" s="289"/>
      <c r="D18" s="289"/>
      <c r="E18" s="289"/>
      <c r="F18" s="289"/>
      <c r="G18" s="289"/>
      <c r="H18" s="289"/>
      <c r="I18" s="289"/>
      <c r="J18" s="289"/>
      <c r="K18" s="289"/>
      <c r="L18" s="289"/>
      <c r="M18" s="289"/>
      <c r="N18" s="289"/>
      <c r="O18" s="289"/>
      <c r="P18" s="289"/>
      <c r="Q18" s="290"/>
    </row>
    <row r="19" spans="1:17" x14ac:dyDescent="0.2">
      <c r="A19" s="219"/>
      <c r="Q19" s="280"/>
    </row>
    <row r="20" spans="1:17" x14ac:dyDescent="0.2">
      <c r="A20" s="273" t="s">
        <v>10</v>
      </c>
      <c r="F20" s="281" t="s">
        <v>11</v>
      </c>
      <c r="Q20" s="280"/>
    </row>
    <row r="21" spans="1:17" x14ac:dyDescent="0.2">
      <c r="A21" s="219"/>
      <c r="Q21" s="280"/>
    </row>
    <row r="22" spans="1:17" ht="45.6" customHeight="1" x14ac:dyDescent="0.2">
      <c r="A22" s="216" t="s">
        <v>12</v>
      </c>
      <c r="B22" s="292" t="s">
        <v>130</v>
      </c>
      <c r="C22" s="292"/>
      <c r="D22" s="292"/>
      <c r="E22" s="292"/>
      <c r="F22" s="292"/>
      <c r="G22" s="292"/>
      <c r="H22" s="292"/>
      <c r="I22" s="292"/>
      <c r="J22" s="292"/>
      <c r="K22" s="292"/>
      <c r="L22" s="292"/>
      <c r="M22" s="292"/>
      <c r="N22" s="292"/>
      <c r="O22" s="292"/>
      <c r="P22" s="292"/>
      <c r="Q22" s="293"/>
    </row>
    <row r="23" spans="1:17" ht="60.6" customHeight="1" x14ac:dyDescent="0.2">
      <c r="A23" s="216"/>
      <c r="B23" s="272"/>
      <c r="C23" s="272"/>
      <c r="D23" s="272"/>
      <c r="E23" s="272"/>
      <c r="F23" s="272"/>
      <c r="G23" s="272"/>
      <c r="H23" s="272"/>
      <c r="I23" s="272"/>
      <c r="J23" s="272"/>
      <c r="K23" s="272"/>
      <c r="L23" s="272"/>
      <c r="M23" s="272"/>
      <c r="N23" s="272"/>
      <c r="O23" s="272"/>
      <c r="P23" s="272"/>
      <c r="Q23" s="280"/>
    </row>
    <row r="24" spans="1:17" ht="25.7" customHeight="1" x14ac:dyDescent="0.2">
      <c r="A24" s="219"/>
      <c r="Q24" s="280"/>
    </row>
    <row r="25" spans="1:17" ht="94.35" customHeight="1" x14ac:dyDescent="0.2">
      <c r="A25" s="217" t="s">
        <v>13</v>
      </c>
      <c r="B25" s="298" t="s">
        <v>131</v>
      </c>
      <c r="C25" s="298"/>
      <c r="D25" s="298"/>
      <c r="E25" s="298"/>
      <c r="F25" s="298"/>
      <c r="G25" s="298"/>
      <c r="H25" s="298"/>
      <c r="I25" s="298"/>
      <c r="J25" s="298"/>
      <c r="K25" s="298"/>
      <c r="L25" s="298"/>
      <c r="M25" s="298"/>
      <c r="N25" s="298"/>
      <c r="O25" s="298"/>
      <c r="P25" s="298"/>
      <c r="Q25" s="299"/>
    </row>
    <row r="26" spans="1:17" ht="64.5" customHeight="1" x14ac:dyDescent="0.2">
      <c r="A26" s="219"/>
      <c r="Q26" s="280"/>
    </row>
    <row r="27" spans="1:17" x14ac:dyDescent="0.2">
      <c r="Q27" s="280"/>
    </row>
    <row r="28" spans="1:17" x14ac:dyDescent="0.2">
      <c r="A28" s="218" t="s">
        <v>14</v>
      </c>
      <c r="B28" s="215" t="s">
        <v>15</v>
      </c>
      <c r="Q28" s="280"/>
    </row>
    <row r="29" spans="1:17" x14ac:dyDescent="0.2">
      <c r="A29" s="219"/>
      <c r="B29" s="215" t="s">
        <v>16</v>
      </c>
      <c r="Q29" s="280"/>
    </row>
    <row r="30" spans="1:17" ht="15.75" customHeight="1" thickBot="1" x14ac:dyDescent="0.25">
      <c r="A30" s="282"/>
      <c r="B30" s="283"/>
      <c r="C30" s="283"/>
      <c r="D30" s="283"/>
      <c r="E30" s="283"/>
      <c r="F30" s="283"/>
      <c r="G30" s="283"/>
      <c r="H30" s="283"/>
      <c r="I30" s="283"/>
      <c r="J30" s="283"/>
      <c r="K30" s="283"/>
      <c r="L30" s="283"/>
      <c r="M30" s="283"/>
      <c r="N30" s="283"/>
      <c r="O30" s="283"/>
      <c r="P30" s="283"/>
      <c r="Q30" s="284"/>
    </row>
    <row r="31" spans="1:17" ht="18" customHeight="1" x14ac:dyDescent="0.3">
      <c r="A31" s="288" t="s">
        <v>5</v>
      </c>
      <c r="B31" s="289"/>
      <c r="C31" s="289"/>
      <c r="D31" s="289"/>
      <c r="E31" s="289"/>
      <c r="F31" s="289"/>
      <c r="G31" s="289"/>
      <c r="H31" s="289"/>
      <c r="I31" s="289"/>
      <c r="J31" s="289"/>
      <c r="K31" s="289"/>
      <c r="L31" s="289"/>
      <c r="M31" s="289"/>
      <c r="N31" s="289"/>
      <c r="O31" s="289"/>
      <c r="P31" s="289"/>
      <c r="Q31" s="290"/>
    </row>
    <row r="32" spans="1:17" ht="18" customHeight="1" x14ac:dyDescent="0.2">
      <c r="A32" s="219"/>
      <c r="Q32" s="280"/>
    </row>
    <row r="33" spans="1:17" ht="45" customHeight="1" x14ac:dyDescent="0.2">
      <c r="A33" s="216" t="s">
        <v>12</v>
      </c>
      <c r="B33" s="292" t="s">
        <v>132</v>
      </c>
      <c r="C33" s="292"/>
      <c r="D33" s="292"/>
      <c r="E33" s="292"/>
      <c r="F33" s="292"/>
      <c r="G33" s="292"/>
      <c r="H33" s="292"/>
      <c r="I33" s="292"/>
      <c r="J33" s="292"/>
      <c r="K33" s="292"/>
      <c r="L33" s="245"/>
      <c r="M33" s="245"/>
      <c r="N33" s="245"/>
      <c r="O33" s="245"/>
      <c r="P33" s="245"/>
      <c r="Q33" s="246"/>
    </row>
    <row r="34" spans="1:17" ht="18" customHeight="1" x14ac:dyDescent="0.2">
      <c r="A34" s="216"/>
      <c r="B34" s="292"/>
      <c r="C34" s="292"/>
      <c r="D34" s="292"/>
      <c r="E34" s="292"/>
      <c r="F34" s="292"/>
      <c r="G34" s="292"/>
      <c r="H34" s="292"/>
      <c r="I34" s="292"/>
      <c r="J34" s="292"/>
      <c r="K34" s="292"/>
      <c r="L34" s="272"/>
      <c r="M34" s="272"/>
      <c r="N34" s="272"/>
      <c r="O34" s="272"/>
      <c r="P34" s="272"/>
      <c r="Q34" s="280"/>
    </row>
    <row r="35" spans="1:17" ht="18" customHeight="1" x14ac:dyDescent="0.2">
      <c r="A35" s="216"/>
      <c r="B35" s="292"/>
      <c r="C35" s="292"/>
      <c r="D35" s="292"/>
      <c r="E35" s="292"/>
      <c r="F35" s="292"/>
      <c r="G35" s="292"/>
      <c r="H35" s="292"/>
      <c r="I35" s="292"/>
      <c r="J35" s="292"/>
      <c r="K35" s="292"/>
      <c r="L35" s="272"/>
      <c r="M35" s="272"/>
      <c r="N35" s="272"/>
      <c r="O35" s="272"/>
      <c r="P35" s="272"/>
      <c r="Q35" s="280"/>
    </row>
    <row r="36" spans="1:17" ht="18" customHeight="1" x14ac:dyDescent="0.2">
      <c r="A36" s="216"/>
      <c r="B36" s="272"/>
      <c r="C36" s="272"/>
      <c r="D36" s="272"/>
      <c r="E36" s="272"/>
      <c r="F36" s="272"/>
      <c r="G36" s="272"/>
      <c r="H36" s="272"/>
      <c r="I36" s="272"/>
      <c r="J36" s="272"/>
      <c r="K36" s="272"/>
      <c r="L36" s="272"/>
      <c r="M36" s="272"/>
      <c r="N36" s="272"/>
      <c r="O36" s="272"/>
      <c r="P36" s="272"/>
      <c r="Q36" s="280"/>
    </row>
    <row r="37" spans="1:17" ht="18" customHeight="1" x14ac:dyDescent="0.2">
      <c r="A37" s="218"/>
      <c r="Q37" s="280"/>
    </row>
    <row r="38" spans="1:17" ht="31.5" customHeight="1" x14ac:dyDescent="0.2">
      <c r="A38" s="217" t="s">
        <v>13</v>
      </c>
      <c r="B38" s="292" t="s">
        <v>133</v>
      </c>
      <c r="C38" s="292"/>
      <c r="D38" s="292"/>
      <c r="E38" s="292"/>
      <c r="F38" s="292"/>
      <c r="G38" s="292"/>
      <c r="H38" s="292"/>
      <c r="I38" s="292"/>
      <c r="J38" s="292"/>
      <c r="K38" s="292"/>
      <c r="L38" s="247"/>
      <c r="M38" s="247"/>
      <c r="N38" s="247"/>
      <c r="O38" s="247"/>
      <c r="P38" s="247"/>
      <c r="Q38" s="248"/>
    </row>
    <row r="39" spans="1:17" ht="18" customHeight="1" x14ac:dyDescent="0.2">
      <c r="A39" s="218"/>
      <c r="B39" s="292"/>
      <c r="C39" s="292"/>
      <c r="D39" s="292"/>
      <c r="E39" s="292"/>
      <c r="F39" s="292"/>
      <c r="G39" s="292"/>
      <c r="H39" s="292"/>
      <c r="I39" s="292"/>
      <c r="J39" s="292"/>
      <c r="K39" s="292"/>
      <c r="Q39" s="280"/>
    </row>
    <row r="40" spans="1:17" ht="18" customHeight="1" x14ac:dyDescent="0.2">
      <c r="A40" s="218"/>
      <c r="Q40" s="280"/>
    </row>
    <row r="41" spans="1:17" ht="18" customHeight="1" x14ac:dyDescent="0.2">
      <c r="A41" s="218"/>
      <c r="Q41" s="280"/>
    </row>
    <row r="42" spans="1:17" ht="18" customHeight="1" x14ac:dyDescent="0.2">
      <c r="A42" s="217" t="s">
        <v>17</v>
      </c>
      <c r="B42" s="292" t="s">
        <v>18</v>
      </c>
      <c r="C42" s="292"/>
      <c r="D42" s="292"/>
      <c r="E42" s="292"/>
      <c r="F42" s="292"/>
      <c r="G42" s="292"/>
      <c r="H42" s="292"/>
      <c r="I42" s="292"/>
      <c r="J42" s="292"/>
      <c r="K42" s="292"/>
      <c r="Q42" s="280"/>
    </row>
    <row r="43" spans="1:17" ht="29.25" customHeight="1" x14ac:dyDescent="0.2">
      <c r="A43" s="218"/>
      <c r="B43" s="292"/>
      <c r="C43" s="292"/>
      <c r="D43" s="292"/>
      <c r="E43" s="292"/>
      <c r="F43" s="292"/>
      <c r="G43" s="292"/>
      <c r="H43" s="292"/>
      <c r="I43" s="292"/>
      <c r="J43" s="292"/>
      <c r="K43" s="292"/>
      <c r="Q43" s="280"/>
    </row>
    <row r="44" spans="1:17" ht="18" customHeight="1" x14ac:dyDescent="0.2">
      <c r="A44" s="218"/>
      <c r="Q44" s="280"/>
    </row>
    <row r="45" spans="1:17" ht="18" customHeight="1" x14ac:dyDescent="0.2">
      <c r="A45" s="218" t="s">
        <v>19</v>
      </c>
      <c r="B45" s="292" t="s">
        <v>20</v>
      </c>
      <c r="C45" s="292"/>
      <c r="D45" s="292"/>
      <c r="E45" s="292"/>
      <c r="F45" s="292"/>
      <c r="G45" s="292"/>
      <c r="H45" s="292"/>
      <c r="I45" s="292"/>
      <c r="J45" s="292"/>
      <c r="K45" s="292"/>
      <c r="Q45" s="280"/>
    </row>
    <row r="46" spans="1:17" ht="18" customHeight="1" x14ac:dyDescent="0.2">
      <c r="B46" s="292"/>
      <c r="C46" s="292"/>
      <c r="D46" s="292"/>
      <c r="E46" s="292"/>
      <c r="F46" s="292"/>
      <c r="G46" s="292"/>
      <c r="H46" s="292"/>
      <c r="I46" s="292"/>
      <c r="J46" s="292"/>
      <c r="K46" s="292"/>
      <c r="Q46" s="280"/>
    </row>
    <row r="47" spans="1:17" ht="18" customHeight="1" thickBot="1" x14ac:dyDescent="0.25">
      <c r="Q47" s="280"/>
    </row>
    <row r="48" spans="1:17" ht="18" customHeight="1" x14ac:dyDescent="0.3">
      <c r="A48" s="288" t="s">
        <v>6</v>
      </c>
      <c r="B48" s="289"/>
      <c r="C48" s="289"/>
      <c r="D48" s="289"/>
      <c r="E48" s="289"/>
      <c r="F48" s="289"/>
      <c r="G48" s="289"/>
      <c r="H48" s="289"/>
      <c r="I48" s="289"/>
      <c r="J48" s="289"/>
      <c r="K48" s="289"/>
      <c r="L48" s="289"/>
      <c r="M48" s="289"/>
      <c r="N48" s="289"/>
      <c r="O48" s="289"/>
      <c r="P48" s="289"/>
      <c r="Q48" s="290"/>
    </row>
    <row r="49" spans="1:17" ht="9" customHeight="1" x14ac:dyDescent="0.2">
      <c r="A49" s="219"/>
      <c r="Q49" s="280"/>
    </row>
    <row r="50" spans="1:17" ht="240" customHeight="1" x14ac:dyDescent="0.2">
      <c r="A50" s="291" t="s">
        <v>21</v>
      </c>
      <c r="B50" s="292"/>
      <c r="C50" s="292"/>
      <c r="D50" s="292"/>
      <c r="E50" s="292"/>
      <c r="F50" s="292"/>
      <c r="G50" s="292"/>
      <c r="H50" s="292"/>
      <c r="I50" s="292"/>
      <c r="J50" s="292"/>
      <c r="K50" s="292"/>
      <c r="L50" s="292"/>
      <c r="M50" s="292"/>
      <c r="N50" s="292"/>
      <c r="O50" s="292"/>
      <c r="P50" s="292"/>
      <c r="Q50" s="293"/>
    </row>
    <row r="51" spans="1:17" x14ac:dyDescent="0.2">
      <c r="A51" s="219"/>
      <c r="Q51" s="280"/>
    </row>
    <row r="52" spans="1:17" x14ac:dyDescent="0.2">
      <c r="A52" s="219"/>
      <c r="Q52" s="280"/>
    </row>
    <row r="53" spans="1:17" x14ac:dyDescent="0.2">
      <c r="A53" s="219"/>
      <c r="Q53" s="280"/>
    </row>
    <row r="54" spans="1:17" x14ac:dyDescent="0.2">
      <c r="A54" s="219"/>
      <c r="Q54" s="280"/>
    </row>
    <row r="55" spans="1:17" x14ac:dyDescent="0.2">
      <c r="A55" s="219"/>
      <c r="Q55" s="280"/>
    </row>
    <row r="56" spans="1:17" x14ac:dyDescent="0.2">
      <c r="A56" s="219"/>
      <c r="Q56" s="280"/>
    </row>
    <row r="57" spans="1:17" x14ac:dyDescent="0.2">
      <c r="A57" s="219"/>
      <c r="Q57" s="280"/>
    </row>
    <row r="58" spans="1:17" x14ac:dyDescent="0.2">
      <c r="A58" s="219"/>
      <c r="Q58" s="280"/>
    </row>
    <row r="59" spans="1:17" x14ac:dyDescent="0.2">
      <c r="A59" s="219"/>
      <c r="Q59" s="280"/>
    </row>
    <row r="60" spans="1:17" x14ac:dyDescent="0.2">
      <c r="A60" s="219"/>
      <c r="Q60" s="280"/>
    </row>
    <row r="61" spans="1:17" x14ac:dyDescent="0.2">
      <c r="A61" s="219"/>
      <c r="Q61" s="280"/>
    </row>
    <row r="62" spans="1:17" x14ac:dyDescent="0.2">
      <c r="A62" s="219"/>
      <c r="Q62" s="280"/>
    </row>
    <row r="63" spans="1:17" x14ac:dyDescent="0.2">
      <c r="A63" s="219"/>
      <c r="Q63" s="280"/>
    </row>
    <row r="64" spans="1:17" x14ac:dyDescent="0.2">
      <c r="A64" s="219"/>
      <c r="Q64" s="280"/>
    </row>
    <row r="65" spans="1:17" x14ac:dyDescent="0.2">
      <c r="A65" s="219"/>
      <c r="Q65" s="280"/>
    </row>
    <row r="66" spans="1:17" x14ac:dyDescent="0.2">
      <c r="A66" s="219"/>
      <c r="Q66" s="280"/>
    </row>
    <row r="67" spans="1:17" x14ac:dyDescent="0.2">
      <c r="A67" s="219"/>
      <c r="Q67" s="280"/>
    </row>
    <row r="68" spans="1:17" x14ac:dyDescent="0.2">
      <c r="A68" s="219"/>
      <c r="Q68" s="280"/>
    </row>
    <row r="69" spans="1:17" x14ac:dyDescent="0.2">
      <c r="A69" s="219"/>
      <c r="Q69" s="280"/>
    </row>
    <row r="70" spans="1:17" x14ac:dyDescent="0.2">
      <c r="A70" s="219"/>
      <c r="Q70" s="280"/>
    </row>
    <row r="71" spans="1:17" x14ac:dyDescent="0.2">
      <c r="A71" s="219"/>
      <c r="Q71" s="280"/>
    </row>
    <row r="72" spans="1:17" x14ac:dyDescent="0.2">
      <c r="A72" s="219"/>
      <c r="Q72" s="280"/>
    </row>
    <row r="73" spans="1:17" x14ac:dyDescent="0.2">
      <c r="A73" s="219"/>
      <c r="Q73" s="280"/>
    </row>
    <row r="74" spans="1:17" x14ac:dyDescent="0.2">
      <c r="A74" s="219"/>
      <c r="Q74" s="280"/>
    </row>
    <row r="75" spans="1:17" x14ac:dyDescent="0.2">
      <c r="A75" s="219"/>
      <c r="Q75" s="280"/>
    </row>
    <row r="76" spans="1:17" x14ac:dyDescent="0.2">
      <c r="A76" s="219"/>
      <c r="Q76" s="280"/>
    </row>
    <row r="77" spans="1:17" x14ac:dyDescent="0.2">
      <c r="A77" s="218" t="s">
        <v>22</v>
      </c>
      <c r="Q77" s="280"/>
    </row>
    <row r="78" spans="1:17" x14ac:dyDescent="0.2">
      <c r="A78" s="291" t="s">
        <v>134</v>
      </c>
      <c r="B78" s="292"/>
      <c r="C78" s="292"/>
      <c r="D78" s="292"/>
      <c r="E78" s="292"/>
      <c r="F78" s="292"/>
      <c r="G78" s="292"/>
      <c r="H78" s="292"/>
      <c r="I78" s="292"/>
      <c r="J78" s="292"/>
      <c r="K78" s="292"/>
      <c r="L78" s="292"/>
      <c r="M78" s="292"/>
      <c r="N78" s="292"/>
      <c r="O78" s="292"/>
      <c r="P78" s="292"/>
      <c r="Q78" s="293"/>
    </row>
    <row r="79" spans="1:17" ht="45" customHeight="1" x14ac:dyDescent="0.2">
      <c r="A79" s="291"/>
      <c r="B79" s="292"/>
      <c r="C79" s="292"/>
      <c r="D79" s="292"/>
      <c r="E79" s="292"/>
      <c r="F79" s="292"/>
      <c r="G79" s="292"/>
      <c r="H79" s="292"/>
      <c r="I79" s="292"/>
      <c r="J79" s="292"/>
      <c r="K79" s="292"/>
      <c r="L79" s="292"/>
      <c r="M79" s="292"/>
      <c r="N79" s="292"/>
      <c r="O79" s="292"/>
      <c r="P79" s="292"/>
      <c r="Q79" s="293"/>
    </row>
    <row r="80" spans="1:17" x14ac:dyDescent="0.2">
      <c r="A80" s="219"/>
      <c r="Q80" s="280"/>
    </row>
    <row r="81" spans="1:17" x14ac:dyDescent="0.2">
      <c r="A81" s="218" t="s">
        <v>23</v>
      </c>
      <c r="Q81" s="280"/>
    </row>
    <row r="82" spans="1:17" x14ac:dyDescent="0.2">
      <c r="A82" s="294" t="s">
        <v>24</v>
      </c>
      <c r="B82" s="295"/>
      <c r="C82" s="295"/>
      <c r="D82" s="295"/>
      <c r="E82" s="295"/>
      <c r="F82" s="295"/>
      <c r="G82" s="295"/>
      <c r="H82" s="295"/>
      <c r="I82" s="295"/>
      <c r="J82" s="295"/>
      <c r="K82" s="295"/>
      <c r="L82" s="295"/>
      <c r="M82" s="295"/>
      <c r="N82" s="295"/>
      <c r="O82" s="295"/>
      <c r="P82" s="295"/>
      <c r="Q82" s="296"/>
    </row>
    <row r="83" spans="1:17" ht="23.25" customHeight="1" x14ac:dyDescent="0.2">
      <c r="A83" s="294"/>
      <c r="B83" s="295"/>
      <c r="C83" s="295"/>
      <c r="D83" s="295"/>
      <c r="E83" s="295"/>
      <c r="F83" s="295"/>
      <c r="G83" s="295"/>
      <c r="H83" s="295"/>
      <c r="I83" s="295"/>
      <c r="J83" s="295"/>
      <c r="K83" s="295"/>
      <c r="L83" s="295"/>
      <c r="M83" s="295"/>
      <c r="N83" s="295"/>
      <c r="O83" s="295"/>
      <c r="P83" s="295"/>
      <c r="Q83" s="296"/>
    </row>
    <row r="84" spans="1:17" x14ac:dyDescent="0.2">
      <c r="A84" s="218"/>
      <c r="Q84" s="280"/>
    </row>
    <row r="85" spans="1:17" x14ac:dyDescent="0.2">
      <c r="A85" s="218"/>
      <c r="Q85" s="280"/>
    </row>
    <row r="86" spans="1:17" x14ac:dyDescent="0.2">
      <c r="A86" s="218"/>
      <c r="Q86" s="280"/>
    </row>
    <row r="87" spans="1:17" x14ac:dyDescent="0.2">
      <c r="A87" s="218"/>
      <c r="Q87" s="280"/>
    </row>
    <row r="88" spans="1:17" x14ac:dyDescent="0.2">
      <c r="A88" s="218"/>
      <c r="Q88" s="280"/>
    </row>
    <row r="89" spans="1:17" x14ac:dyDescent="0.2">
      <c r="A89" s="218"/>
      <c r="Q89" s="280"/>
    </row>
    <row r="90" spans="1:17" x14ac:dyDescent="0.2">
      <c r="A90" s="218"/>
      <c r="Q90" s="280"/>
    </row>
    <row r="91" spans="1:17" x14ac:dyDescent="0.2">
      <c r="A91" s="218"/>
      <c r="Q91" s="280"/>
    </row>
    <row r="92" spans="1:17" x14ac:dyDescent="0.2">
      <c r="A92" s="218"/>
      <c r="Q92" s="280"/>
    </row>
    <row r="93" spans="1:17" x14ac:dyDescent="0.2">
      <c r="A93" s="218"/>
      <c r="Q93" s="280"/>
    </row>
    <row r="94" spans="1:17" x14ac:dyDescent="0.2">
      <c r="A94" s="218" t="s">
        <v>25</v>
      </c>
      <c r="Q94" s="280"/>
    </row>
    <row r="95" spans="1:17" x14ac:dyDescent="0.2">
      <c r="A95" s="294" t="s">
        <v>26</v>
      </c>
      <c r="B95" s="295"/>
      <c r="C95" s="295"/>
      <c r="D95" s="295"/>
      <c r="E95" s="295"/>
      <c r="F95" s="295"/>
      <c r="G95" s="295"/>
      <c r="H95" s="295"/>
      <c r="I95" s="295"/>
      <c r="J95" s="295"/>
      <c r="K95" s="295"/>
      <c r="L95" s="295"/>
      <c r="M95" s="295"/>
      <c r="N95" s="295"/>
      <c r="O95" s="295"/>
      <c r="P95" s="295"/>
      <c r="Q95" s="296"/>
    </row>
    <row r="96" spans="1:17" ht="32.450000000000003" customHeight="1" x14ac:dyDescent="0.2">
      <c r="A96" s="294"/>
      <c r="B96" s="295"/>
      <c r="C96" s="295"/>
      <c r="D96" s="295"/>
      <c r="E96" s="295"/>
      <c r="F96" s="295"/>
      <c r="G96" s="295"/>
      <c r="H96" s="295"/>
      <c r="I96" s="295"/>
      <c r="J96" s="295"/>
      <c r="K96" s="295"/>
      <c r="L96" s="295"/>
      <c r="M96" s="295"/>
      <c r="N96" s="295"/>
      <c r="O96" s="295"/>
      <c r="P96" s="295"/>
      <c r="Q96" s="296"/>
    </row>
    <row r="97" spans="1:17" x14ac:dyDescent="0.2">
      <c r="A97" s="219"/>
      <c r="Q97" s="280"/>
    </row>
    <row r="98" spans="1:17" x14ac:dyDescent="0.2">
      <c r="A98" s="285" t="s">
        <v>27</v>
      </c>
      <c r="Q98" s="280"/>
    </row>
    <row r="99" spans="1:17" x14ac:dyDescent="0.2">
      <c r="A99" s="285" t="s">
        <v>28</v>
      </c>
      <c r="Q99" s="280"/>
    </row>
    <row r="100" spans="1:17" x14ac:dyDescent="0.2">
      <c r="A100" s="285" t="s">
        <v>29</v>
      </c>
      <c r="Q100" s="280"/>
    </row>
    <row r="101" spans="1:17" ht="13.5" thickBot="1" x14ac:dyDescent="0.25">
      <c r="A101" s="282"/>
      <c r="B101" s="283"/>
      <c r="C101" s="283"/>
      <c r="D101" s="283"/>
      <c r="E101" s="283"/>
      <c r="F101" s="283"/>
      <c r="G101" s="283"/>
      <c r="H101" s="283"/>
      <c r="I101" s="283"/>
      <c r="J101" s="283"/>
      <c r="K101" s="283"/>
      <c r="L101" s="283"/>
      <c r="M101" s="283"/>
      <c r="N101" s="283"/>
      <c r="O101" s="283"/>
      <c r="P101" s="283"/>
      <c r="Q101" s="284"/>
    </row>
    <row r="102" spans="1:17" ht="19.5" x14ac:dyDescent="0.3">
      <c r="A102" s="288" t="s">
        <v>30</v>
      </c>
      <c r="B102" s="289"/>
      <c r="C102" s="289"/>
      <c r="D102" s="289"/>
      <c r="E102" s="289"/>
      <c r="F102" s="289"/>
      <c r="G102" s="289"/>
      <c r="H102" s="289"/>
      <c r="I102" s="289"/>
      <c r="J102" s="289"/>
      <c r="K102" s="289"/>
      <c r="L102" s="289"/>
      <c r="M102" s="289"/>
      <c r="N102" s="289"/>
      <c r="O102" s="289"/>
      <c r="P102" s="289"/>
      <c r="Q102" s="290"/>
    </row>
    <row r="103" spans="1:17" ht="4.7" customHeight="1" x14ac:dyDescent="0.2">
      <c r="A103" s="219"/>
      <c r="Q103" s="280"/>
    </row>
    <row r="104" spans="1:17" x14ac:dyDescent="0.2">
      <c r="A104" s="219" t="s">
        <v>31</v>
      </c>
      <c r="Q104" s="280"/>
    </row>
    <row r="105" spans="1:17" ht="28.5" customHeight="1" x14ac:dyDescent="0.2">
      <c r="A105" s="291" t="s">
        <v>129</v>
      </c>
      <c r="B105" s="292"/>
      <c r="C105" s="292"/>
      <c r="D105" s="292"/>
      <c r="E105" s="292"/>
      <c r="F105" s="292"/>
      <c r="G105" s="292"/>
      <c r="H105" s="292"/>
      <c r="I105" s="292"/>
      <c r="J105" s="292"/>
      <c r="K105" s="292"/>
      <c r="L105" s="292"/>
      <c r="M105" s="292"/>
      <c r="N105" s="292"/>
      <c r="O105" s="292"/>
      <c r="P105" s="292"/>
      <c r="Q105" s="293"/>
    </row>
    <row r="106" spans="1:17" x14ac:dyDescent="0.2">
      <c r="Q106" s="280"/>
    </row>
    <row r="107" spans="1:17" x14ac:dyDescent="0.2">
      <c r="A107" s="219" t="s">
        <v>128</v>
      </c>
      <c r="Q107" s="280"/>
    </row>
    <row r="108" spans="1:17" ht="13.5" thickBot="1" x14ac:dyDescent="0.25">
      <c r="A108" s="282"/>
      <c r="B108" s="283"/>
      <c r="C108" s="283"/>
      <c r="D108" s="283"/>
      <c r="E108" s="283"/>
      <c r="F108" s="283"/>
      <c r="G108" s="283"/>
      <c r="H108" s="283"/>
      <c r="I108" s="283"/>
      <c r="J108" s="283"/>
      <c r="K108" s="283"/>
      <c r="L108" s="283"/>
      <c r="M108" s="283"/>
      <c r="N108" s="283"/>
      <c r="O108" s="283"/>
      <c r="P108" s="283"/>
      <c r="Q108" s="284"/>
    </row>
    <row r="109" spans="1:17" ht="19.5" x14ac:dyDescent="0.3">
      <c r="A109" s="288" t="s">
        <v>32</v>
      </c>
      <c r="B109" s="289"/>
      <c r="C109" s="289"/>
      <c r="D109" s="289"/>
      <c r="E109" s="289"/>
      <c r="F109" s="289"/>
      <c r="G109" s="289"/>
      <c r="H109" s="289"/>
      <c r="I109" s="289"/>
      <c r="J109" s="289"/>
      <c r="K109" s="289"/>
      <c r="L109" s="289"/>
      <c r="M109" s="289"/>
      <c r="N109" s="289"/>
      <c r="O109" s="289"/>
      <c r="P109" s="289"/>
      <c r="Q109" s="290"/>
    </row>
    <row r="110" spans="1:17" x14ac:dyDescent="0.2">
      <c r="A110" s="219"/>
      <c r="Q110" s="280"/>
    </row>
    <row r="111" spans="1:17" ht="14.45" customHeight="1" x14ac:dyDescent="0.2">
      <c r="A111" s="294" t="s">
        <v>33</v>
      </c>
      <c r="B111" s="295"/>
      <c r="C111" s="295"/>
      <c r="D111" s="295"/>
      <c r="E111" s="295"/>
      <c r="F111" s="295"/>
      <c r="G111" s="295"/>
      <c r="H111" s="295"/>
      <c r="I111" s="295"/>
      <c r="J111" s="295"/>
      <c r="K111" s="295"/>
      <c r="L111" s="295"/>
      <c r="M111" s="295"/>
      <c r="N111" s="295"/>
      <c r="O111" s="295"/>
      <c r="P111" s="295"/>
      <c r="Q111" s="296"/>
    </row>
    <row r="112" spans="1:17" x14ac:dyDescent="0.2">
      <c r="A112" s="294"/>
      <c r="B112" s="295"/>
      <c r="C112" s="295"/>
      <c r="D112" s="295"/>
      <c r="E112" s="295"/>
      <c r="F112" s="295"/>
      <c r="G112" s="295"/>
      <c r="H112" s="295"/>
      <c r="I112" s="295"/>
      <c r="J112" s="295"/>
      <c r="K112" s="295"/>
      <c r="L112" s="295"/>
      <c r="M112" s="295"/>
      <c r="N112" s="295"/>
      <c r="O112" s="295"/>
      <c r="P112" s="295"/>
      <c r="Q112" s="296"/>
    </row>
    <row r="113" spans="1:17" ht="19.350000000000001" customHeight="1" x14ac:dyDescent="0.2">
      <c r="A113" s="294"/>
      <c r="B113" s="295"/>
      <c r="C113" s="295"/>
      <c r="D113" s="295"/>
      <c r="E113" s="295"/>
      <c r="F113" s="295"/>
      <c r="G113" s="295"/>
      <c r="H113" s="295"/>
      <c r="I113" s="295"/>
      <c r="J113" s="295"/>
      <c r="K113" s="295"/>
      <c r="L113" s="295"/>
      <c r="M113" s="295"/>
      <c r="N113" s="295"/>
      <c r="O113" s="295"/>
      <c r="P113" s="295"/>
      <c r="Q113" s="296"/>
    </row>
    <row r="114" spans="1:17" ht="13.5" thickBot="1" x14ac:dyDescent="0.25">
      <c r="A114" s="282"/>
      <c r="B114" s="283"/>
      <c r="C114" s="283"/>
      <c r="D114" s="283"/>
      <c r="E114" s="283"/>
      <c r="F114" s="283"/>
      <c r="G114" s="283"/>
      <c r="H114" s="283"/>
      <c r="I114" s="283"/>
      <c r="J114" s="283"/>
      <c r="K114" s="283"/>
      <c r="L114" s="283"/>
      <c r="M114" s="283"/>
      <c r="N114" s="283"/>
      <c r="O114" s="283"/>
      <c r="P114" s="283"/>
      <c r="Q114" s="284"/>
    </row>
    <row r="115" spans="1:17" ht="19.5" x14ac:dyDescent="0.3">
      <c r="A115" s="288" t="s">
        <v>34</v>
      </c>
      <c r="B115" s="289"/>
      <c r="C115" s="289"/>
      <c r="D115" s="289"/>
      <c r="E115" s="289"/>
      <c r="F115" s="289"/>
      <c r="G115" s="289"/>
      <c r="H115" s="289"/>
      <c r="I115" s="289"/>
      <c r="J115" s="289"/>
      <c r="K115" s="289"/>
      <c r="L115" s="289"/>
      <c r="M115" s="289"/>
      <c r="N115" s="289"/>
      <c r="O115" s="289"/>
      <c r="P115" s="289"/>
      <c r="Q115" s="290"/>
    </row>
    <row r="116" spans="1:17" x14ac:dyDescent="0.2">
      <c r="A116" s="219"/>
      <c r="Q116" s="280"/>
    </row>
    <row r="117" spans="1:17" x14ac:dyDescent="0.2">
      <c r="A117" s="286" t="s">
        <v>135</v>
      </c>
      <c r="B117" s="287"/>
      <c r="C117" s="287"/>
      <c r="D117" s="287"/>
      <c r="E117" s="287"/>
      <c r="F117" s="287"/>
      <c r="G117" s="287"/>
      <c r="H117" s="287"/>
      <c r="M117" s="281" t="s">
        <v>35</v>
      </c>
      <c r="Q117" s="280"/>
    </row>
    <row r="118" spans="1:17" x14ac:dyDescent="0.2">
      <c r="A118" s="286"/>
      <c r="B118" s="287"/>
      <c r="C118" s="287"/>
      <c r="D118" s="287"/>
      <c r="E118" s="287"/>
      <c r="F118" s="287"/>
      <c r="G118" s="287"/>
      <c r="H118" s="287"/>
      <c r="J118" s="281"/>
      <c r="Q118" s="280"/>
    </row>
    <row r="119" spans="1:17" ht="13.5" thickBot="1" x14ac:dyDescent="0.25">
      <c r="A119" s="282"/>
      <c r="B119" s="283"/>
      <c r="C119" s="283"/>
      <c r="D119" s="283"/>
      <c r="E119" s="283"/>
      <c r="F119" s="283"/>
      <c r="G119" s="283"/>
      <c r="H119" s="283"/>
      <c r="I119" s="283"/>
      <c r="J119" s="283"/>
      <c r="K119" s="283"/>
      <c r="L119" s="283"/>
      <c r="M119" s="283"/>
      <c r="N119" s="283"/>
      <c r="O119" s="283"/>
      <c r="P119" s="283"/>
      <c r="Q119" s="284"/>
    </row>
  </sheetData>
  <mergeCells count="26">
    <mergeCell ref="B42:K43"/>
    <mergeCell ref="B45:K46"/>
    <mergeCell ref="A31:Q31"/>
    <mergeCell ref="B33:K35"/>
    <mergeCell ref="B38:K39"/>
    <mergeCell ref="C8:P8"/>
    <mergeCell ref="B25:Q25"/>
    <mergeCell ref="B22:Q22"/>
    <mergeCell ref="C3:Q7"/>
    <mergeCell ref="A18:Q18"/>
    <mergeCell ref="A10:Q10"/>
    <mergeCell ref="A11:Q11"/>
    <mergeCell ref="A13:Q13"/>
    <mergeCell ref="A14:Q14"/>
    <mergeCell ref="A15:Q15"/>
    <mergeCell ref="A16:P16"/>
    <mergeCell ref="A115:Q115"/>
    <mergeCell ref="A109:Q109"/>
    <mergeCell ref="A102:Q102"/>
    <mergeCell ref="A50:Q50"/>
    <mergeCell ref="A48:Q48"/>
    <mergeCell ref="A111:Q113"/>
    <mergeCell ref="A105:Q105"/>
    <mergeCell ref="A95:Q96"/>
    <mergeCell ref="A82:Q83"/>
    <mergeCell ref="A78:Q79"/>
  </mergeCells>
  <hyperlinks>
    <hyperlink ref="C8:P8" r:id="rId1" display="For further information please see 5.55.05. Hours of Work, Overtime and Staff Attendance (Professional Staff) " xr:uid="{00000000-0004-0000-0000-000000000000}"/>
    <hyperlink ref="A11:Q11" location="Instructions!A18" display="1. How to set up your timesheet for the first time" xr:uid="{00000000-0004-0000-0000-000001000000}"/>
    <hyperlink ref="A13:Q13" location="Instructions!A48" display="2. How to fill out the timesheet and how it works" xr:uid="{00000000-0004-0000-0000-000002000000}"/>
    <hyperlink ref="A14:Q14" location="Instructions!A102" display="3. Public holidays" xr:uid="{00000000-0004-0000-0000-000003000000}"/>
    <hyperlink ref="A98" r:id="rId2" xr:uid="{00000000-0004-0000-0000-000004000000}"/>
    <hyperlink ref="A99" r:id="rId3" xr:uid="{00000000-0004-0000-0000-000005000000}"/>
    <hyperlink ref="A15:Q15" location="Instructions!A109" display="4. Storing timesheets" xr:uid="{00000000-0004-0000-0000-000006000000}"/>
    <hyperlink ref="M117" r:id="rId4" xr:uid="{00000000-0004-0000-0000-000007000000}"/>
    <hyperlink ref="A16" location="Instructions!A95" display="5. Other support and resources" xr:uid="{00000000-0004-0000-0000-000008000000}"/>
    <hyperlink ref="A100" r:id="rId5" xr:uid="{00000000-0004-0000-0000-000009000000}"/>
    <hyperlink ref="A12" location="Instructions!A31" display="1.a. How to set up your timesheet for a mid-year commencement" xr:uid="{3EA0987B-FAC6-42C2-8C35-5A48ABD01B85}"/>
    <hyperlink ref="A16:P16" location="Instructions!A115" display="5. Other support and resources" xr:uid="{C82F97E7-FDFD-41A7-ACD9-A6F6392101EF}"/>
    <hyperlink ref="F20" location="Instructions!A31" display="Section 1.a. How to set up your timesheet for a mid-year commencement. " xr:uid="{6E253E37-0D3C-490A-B9D1-E99AE889A70D}"/>
  </hyperlinks>
  <pageMargins left="0.7" right="0.7" top="0.75" bottom="0.75" header="0.3" footer="0.3"/>
  <pageSetup paperSize="9" scale="57" orientation="portrait" r:id="rId6"/>
  <drawing r:id="rId7"/>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tabColor theme="5"/>
    <pageSetUpPr autoPageBreaks="0"/>
  </sheetPr>
  <dimension ref="A1:Q89"/>
  <sheetViews>
    <sheetView zoomScaleNormal="100" workbookViewId="0">
      <selection sqref="A1:XFD1048576"/>
    </sheetView>
  </sheetViews>
  <sheetFormatPr defaultColWidth="11.42578125" defaultRowHeight="12.75" x14ac:dyDescent="0.2"/>
  <sheetData>
    <row r="1" spans="1:17" ht="22.5" customHeight="1" x14ac:dyDescent="0.25">
      <c r="A1" s="155"/>
      <c r="B1" s="27"/>
      <c r="C1" s="156" t="s">
        <v>0</v>
      </c>
      <c r="D1" s="27"/>
      <c r="E1" s="27"/>
      <c r="F1" s="27"/>
      <c r="G1" s="157"/>
      <c r="H1" s="158"/>
      <c r="I1" s="159"/>
      <c r="J1" s="158"/>
      <c r="K1" s="160"/>
      <c r="L1" s="27"/>
      <c r="M1" s="27"/>
      <c r="N1" s="27"/>
      <c r="O1" s="27"/>
      <c r="P1" s="28"/>
    </row>
    <row r="2" spans="1:17" ht="12.75" customHeight="1" x14ac:dyDescent="0.2">
      <c r="A2" s="60"/>
      <c r="B2" s="12"/>
      <c r="C2" s="184" t="s">
        <v>36</v>
      </c>
      <c r="D2" s="185">
        <f>SUM('9Apr-22Apr'!D2,14)</f>
        <v>43212</v>
      </c>
      <c r="E2" s="186" t="s">
        <v>37</v>
      </c>
      <c r="F2" s="187"/>
      <c r="G2" s="188"/>
      <c r="H2" s="189" t="s">
        <v>38</v>
      </c>
      <c r="I2" s="190"/>
      <c r="J2" s="190"/>
      <c r="K2" s="190"/>
      <c r="L2" s="191">
        <f>+'9Apr-22Apr'!K41</f>
        <v>-22.958333333333332</v>
      </c>
      <c r="M2" s="306" t="s">
        <v>39</v>
      </c>
      <c r="N2" s="307"/>
      <c r="O2" s="307"/>
      <c r="P2" s="308"/>
    </row>
    <row r="3" spans="1:17" ht="12.75" customHeight="1" x14ac:dyDescent="0.2">
      <c r="A3" s="60"/>
      <c r="B3" s="12"/>
      <c r="C3" s="118" t="s">
        <v>40</v>
      </c>
      <c r="D3" s="302" t="str">
        <f>+'9Apr-22Apr'!D3</f>
        <v>Your Name Goes here</v>
      </c>
      <c r="E3" s="303"/>
      <c r="F3" s="303"/>
      <c r="G3" s="304"/>
      <c r="H3" s="122"/>
      <c r="I3" s="120"/>
      <c r="J3" s="120"/>
      <c r="K3" s="120"/>
      <c r="L3" s="121"/>
      <c r="M3" s="309" t="s">
        <v>42</v>
      </c>
      <c r="N3" s="310"/>
      <c r="O3" s="310"/>
      <c r="P3" s="311"/>
    </row>
    <row r="4" spans="1:17" x14ac:dyDescent="0.2">
      <c r="A4" s="60"/>
      <c r="B4" s="12"/>
      <c r="C4" s="118" t="s">
        <v>43</v>
      </c>
      <c r="D4" s="149" t="str">
        <f>+'9Apr-22Apr'!D4</f>
        <v>Pos no.</v>
      </c>
      <c r="E4" s="150"/>
      <c r="F4" s="214" t="s">
        <v>45</v>
      </c>
      <c r="G4" s="151" t="str">
        <f>'9Apr-22Apr'!G4</f>
        <v>Emp ID</v>
      </c>
      <c r="H4" s="122" t="s">
        <v>47</v>
      </c>
      <c r="I4" s="122"/>
      <c r="J4" s="120"/>
      <c r="K4" s="120"/>
      <c r="L4" s="123">
        <f>'9Apr-22Apr'!K78</f>
        <v>0</v>
      </c>
      <c r="M4" s="309" t="s">
        <v>48</v>
      </c>
      <c r="N4" s="310"/>
      <c r="O4" s="310"/>
      <c r="P4" s="311"/>
    </row>
    <row r="5" spans="1:17" ht="13.5" customHeight="1" x14ac:dyDescent="0.2">
      <c r="A5" s="60"/>
      <c r="B5" s="12"/>
      <c r="C5" s="192" t="s">
        <v>49</v>
      </c>
      <c r="D5" s="315" t="str">
        <f>+'9Apr-22Apr'!D5</f>
        <v>Your Unit Name goes here</v>
      </c>
      <c r="E5" s="316"/>
      <c r="F5" s="316"/>
      <c r="G5" s="317"/>
      <c r="H5" s="193" t="s">
        <v>51</v>
      </c>
      <c r="I5" s="193"/>
      <c r="J5" s="194"/>
      <c r="K5" s="194"/>
      <c r="L5" s="195" t="str">
        <f>'9Apr-22Apr'!L5</f>
        <v>FLEX</v>
      </c>
      <c r="M5" s="312" t="s">
        <v>53</v>
      </c>
      <c r="N5" s="313"/>
      <c r="O5" s="313"/>
      <c r="P5" s="314"/>
    </row>
    <row r="6" spans="1:17" x14ac:dyDescent="0.2">
      <c r="A6" s="60"/>
      <c r="B6" s="13"/>
      <c r="C6" s="182" t="s">
        <v>54</v>
      </c>
      <c r="D6" s="146" t="s">
        <v>55</v>
      </c>
      <c r="E6" s="146" t="s">
        <v>56</v>
      </c>
      <c r="F6" s="146" t="s">
        <v>57</v>
      </c>
      <c r="G6" s="146" t="s">
        <v>58</v>
      </c>
      <c r="H6" s="146" t="s">
        <v>59</v>
      </c>
      <c r="I6" s="146" t="s">
        <v>60</v>
      </c>
      <c r="J6" s="146" t="s">
        <v>54</v>
      </c>
      <c r="K6" s="146" t="s">
        <v>55</v>
      </c>
      <c r="L6" s="146" t="s">
        <v>56</v>
      </c>
      <c r="M6" s="146" t="s">
        <v>57</v>
      </c>
      <c r="N6" s="146" t="s">
        <v>58</v>
      </c>
      <c r="O6" s="146" t="s">
        <v>59</v>
      </c>
      <c r="P6" s="183" t="s">
        <v>60</v>
      </c>
    </row>
    <row r="7" spans="1:17" ht="13.5" thickBot="1" x14ac:dyDescent="0.25">
      <c r="A7" s="60"/>
      <c r="B7" s="13"/>
      <c r="C7" s="114">
        <f>D2</f>
        <v>43212</v>
      </c>
      <c r="D7" s="115">
        <f>$C$7+1</f>
        <v>43213</v>
      </c>
      <c r="E7" s="115">
        <f>$C$7+2</f>
        <v>43214</v>
      </c>
      <c r="F7" s="115">
        <f>$C$7+3</f>
        <v>43215</v>
      </c>
      <c r="G7" s="115">
        <f>$C$7+4</f>
        <v>43216</v>
      </c>
      <c r="H7" s="115">
        <f>$C$7+5</f>
        <v>43217</v>
      </c>
      <c r="I7" s="115">
        <f>$C$7+6</f>
        <v>43218</v>
      </c>
      <c r="J7" s="115">
        <f>$C$7+7</f>
        <v>43219</v>
      </c>
      <c r="K7" s="115">
        <f>$C$7+8</f>
        <v>43220</v>
      </c>
      <c r="L7" s="115">
        <f>$C$7+9</f>
        <v>43221</v>
      </c>
      <c r="M7" s="115">
        <f>$C$7+10</f>
        <v>43222</v>
      </c>
      <c r="N7" s="115">
        <f>$C$7+11</f>
        <v>43223</v>
      </c>
      <c r="O7" s="115">
        <f>$C$7+12</f>
        <v>43224</v>
      </c>
      <c r="P7" s="162">
        <f>$C$7+13</f>
        <v>43225</v>
      </c>
      <c r="Q7" s="1"/>
    </row>
    <row r="8" spans="1:17" ht="13.5" thickBot="1" x14ac:dyDescent="0.25">
      <c r="A8" s="118" t="s">
        <v>61</v>
      </c>
      <c r="B8" s="120"/>
      <c r="C8" s="220">
        <f>'9Apr-22Apr'!C8</f>
        <v>0</v>
      </c>
      <c r="D8" s="227">
        <f>'9Apr-22Apr'!D8</f>
        <v>0</v>
      </c>
      <c r="E8" s="230">
        <f>'9Apr-22Apr'!E8</f>
        <v>0.30208333333333331</v>
      </c>
      <c r="F8" s="228">
        <f>'9Apr-22Apr'!F8</f>
        <v>0.30208333333333331</v>
      </c>
      <c r="G8" s="230">
        <f>'9Apr-22Apr'!G8</f>
        <v>0.30208333333333331</v>
      </c>
      <c r="H8" s="228">
        <f>'9Apr-22Apr'!H8</f>
        <v>0.30208333333333331</v>
      </c>
      <c r="I8" s="230">
        <f>'9Apr-22Apr'!I8</f>
        <v>0.30208333333333331</v>
      </c>
      <c r="J8" s="227">
        <f>'9Apr-22Apr'!J8</f>
        <v>0</v>
      </c>
      <c r="K8" s="227">
        <f>'9Apr-22Apr'!K8</f>
        <v>0</v>
      </c>
      <c r="L8" s="230">
        <f>'9Apr-22Apr'!L8</f>
        <v>0.30208333333333331</v>
      </c>
      <c r="M8" s="228">
        <f>'9Apr-22Apr'!M8</f>
        <v>0.30208333333333331</v>
      </c>
      <c r="N8" s="230">
        <f>'9Apr-22Apr'!N8</f>
        <v>0.30208333333333331</v>
      </c>
      <c r="O8" s="228">
        <f>'9Apr-22Apr'!O8</f>
        <v>0.30208333333333331</v>
      </c>
      <c r="P8" s="230">
        <f>'9Apr-22Apr'!P8</f>
        <v>0.30208333333333331</v>
      </c>
      <c r="Q8" s="1"/>
    </row>
    <row r="9" spans="1:17" x14ac:dyDescent="0.2">
      <c r="A9" s="163" t="s">
        <v>62</v>
      </c>
      <c r="B9" s="98" t="s">
        <v>63</v>
      </c>
      <c r="C9" s="221">
        <v>0</v>
      </c>
      <c r="D9" s="221">
        <v>0</v>
      </c>
      <c r="E9" s="231">
        <v>0</v>
      </c>
      <c r="F9" s="229">
        <v>0</v>
      </c>
      <c r="G9" s="231">
        <v>0</v>
      </c>
      <c r="H9" s="229">
        <v>0</v>
      </c>
      <c r="I9" s="231">
        <v>0</v>
      </c>
      <c r="J9" s="221">
        <v>0</v>
      </c>
      <c r="K9" s="221">
        <v>0</v>
      </c>
      <c r="L9" s="231">
        <v>0</v>
      </c>
      <c r="M9" s="229">
        <v>0</v>
      </c>
      <c r="N9" s="231">
        <v>0</v>
      </c>
      <c r="O9" s="229">
        <v>0</v>
      </c>
      <c r="P9" s="231">
        <v>0</v>
      </c>
    </row>
    <row r="10" spans="1:17" x14ac:dyDescent="0.2">
      <c r="A10" s="164"/>
      <c r="B10" s="98" t="s">
        <v>64</v>
      </c>
      <c r="C10" s="221">
        <v>0</v>
      </c>
      <c r="D10" s="221">
        <v>0</v>
      </c>
      <c r="E10" s="231">
        <v>0</v>
      </c>
      <c r="F10" s="229">
        <v>0</v>
      </c>
      <c r="G10" s="231">
        <v>0</v>
      </c>
      <c r="H10" s="229">
        <v>0</v>
      </c>
      <c r="I10" s="231">
        <v>0</v>
      </c>
      <c r="J10" s="221">
        <v>0</v>
      </c>
      <c r="K10" s="221">
        <v>0</v>
      </c>
      <c r="L10" s="231">
        <v>0</v>
      </c>
      <c r="M10" s="229">
        <v>0</v>
      </c>
      <c r="N10" s="231">
        <v>0</v>
      </c>
      <c r="O10" s="229">
        <v>0</v>
      </c>
      <c r="P10" s="231">
        <v>0</v>
      </c>
    </row>
    <row r="11" spans="1:17" x14ac:dyDescent="0.2">
      <c r="A11" s="164"/>
      <c r="B11" s="98" t="s">
        <v>63</v>
      </c>
      <c r="C11" s="221"/>
      <c r="D11" s="221"/>
      <c r="E11" s="231"/>
      <c r="F11" s="229"/>
      <c r="G11" s="231"/>
      <c r="H11" s="229"/>
      <c r="I11" s="231"/>
      <c r="J11" s="221"/>
      <c r="K11" s="221"/>
      <c r="L11" s="231"/>
      <c r="M11" s="229"/>
      <c r="N11" s="231"/>
      <c r="O11" s="229"/>
      <c r="P11" s="236"/>
    </row>
    <row r="12" spans="1:17" x14ac:dyDescent="0.2">
      <c r="A12" s="164"/>
      <c r="B12" s="98" t="s">
        <v>64</v>
      </c>
      <c r="C12" s="221"/>
      <c r="D12" s="221"/>
      <c r="E12" s="231"/>
      <c r="F12" s="229"/>
      <c r="G12" s="231"/>
      <c r="H12" s="229"/>
      <c r="I12" s="231"/>
      <c r="J12" s="221"/>
      <c r="K12" s="221"/>
      <c r="L12" s="231"/>
      <c r="M12" s="229"/>
      <c r="N12" s="231"/>
      <c r="O12" s="229"/>
      <c r="P12" s="236"/>
    </row>
    <row r="13" spans="1:17" ht="13.5" thickBot="1" x14ac:dyDescent="0.25">
      <c r="A13" s="165"/>
      <c r="B13" s="99" t="s">
        <v>65</v>
      </c>
      <c r="C13" s="100">
        <f t="shared" ref="C13:P13" si="0">(C10-C9)+(C12-C11)</f>
        <v>0</v>
      </c>
      <c r="D13" s="100">
        <f t="shared" si="0"/>
        <v>0</v>
      </c>
      <c r="E13" s="100">
        <f t="shared" si="0"/>
        <v>0</v>
      </c>
      <c r="F13" s="100">
        <f t="shared" si="0"/>
        <v>0</v>
      </c>
      <c r="G13" s="100">
        <f t="shared" si="0"/>
        <v>0</v>
      </c>
      <c r="H13" s="100">
        <f t="shared" si="0"/>
        <v>0</v>
      </c>
      <c r="I13" s="100">
        <f t="shared" si="0"/>
        <v>0</v>
      </c>
      <c r="J13" s="100">
        <f t="shared" si="0"/>
        <v>0</v>
      </c>
      <c r="K13" s="100">
        <f t="shared" si="0"/>
        <v>0</v>
      </c>
      <c r="L13" s="100">
        <f t="shared" si="0"/>
        <v>0</v>
      </c>
      <c r="M13" s="100">
        <f t="shared" si="0"/>
        <v>0</v>
      </c>
      <c r="N13" s="100">
        <f t="shared" si="0"/>
        <v>0</v>
      </c>
      <c r="O13" s="100">
        <f t="shared" si="0"/>
        <v>0</v>
      </c>
      <c r="P13" s="166">
        <f t="shared" si="0"/>
        <v>0</v>
      </c>
    </row>
    <row r="14" spans="1:17" x14ac:dyDescent="0.2">
      <c r="A14" s="167" t="s">
        <v>66</v>
      </c>
      <c r="B14" s="101" t="s">
        <v>63</v>
      </c>
      <c r="C14" s="222">
        <v>0</v>
      </c>
      <c r="D14" s="222">
        <v>0</v>
      </c>
      <c r="E14" s="232">
        <v>0</v>
      </c>
      <c r="F14" s="240">
        <v>0</v>
      </c>
      <c r="G14" s="232">
        <v>0</v>
      </c>
      <c r="H14" s="240">
        <v>0</v>
      </c>
      <c r="I14" s="232">
        <v>0</v>
      </c>
      <c r="J14" s="222">
        <v>0</v>
      </c>
      <c r="K14" s="222">
        <v>0</v>
      </c>
      <c r="L14" s="231">
        <v>0</v>
      </c>
      <c r="M14" s="240">
        <v>0</v>
      </c>
      <c r="N14" s="231">
        <v>0</v>
      </c>
      <c r="O14" s="240">
        <v>0</v>
      </c>
      <c r="P14" s="231">
        <v>0</v>
      </c>
    </row>
    <row r="15" spans="1:17" x14ac:dyDescent="0.2">
      <c r="A15" s="164"/>
      <c r="B15" s="98" t="s">
        <v>64</v>
      </c>
      <c r="C15" s="221">
        <v>0</v>
      </c>
      <c r="D15" s="221">
        <v>0</v>
      </c>
      <c r="E15" s="231">
        <v>0</v>
      </c>
      <c r="F15" s="229">
        <v>0</v>
      </c>
      <c r="G15" s="231">
        <v>0</v>
      </c>
      <c r="H15" s="229">
        <v>0</v>
      </c>
      <c r="I15" s="231">
        <v>0</v>
      </c>
      <c r="J15" s="221">
        <v>0</v>
      </c>
      <c r="K15" s="221">
        <v>0</v>
      </c>
      <c r="L15" s="231">
        <v>0</v>
      </c>
      <c r="M15" s="229">
        <v>0</v>
      </c>
      <c r="N15" s="231">
        <v>0</v>
      </c>
      <c r="O15" s="229">
        <v>0</v>
      </c>
      <c r="P15" s="231">
        <v>0</v>
      </c>
    </row>
    <row r="16" spans="1:17" x14ac:dyDescent="0.2">
      <c r="A16" s="164"/>
      <c r="B16" s="98" t="s">
        <v>63</v>
      </c>
      <c r="C16" s="221"/>
      <c r="D16" s="221"/>
      <c r="E16" s="231"/>
      <c r="F16" s="229"/>
      <c r="G16" s="231"/>
      <c r="H16" s="229"/>
      <c r="I16" s="231"/>
      <c r="J16" s="221"/>
      <c r="K16" s="221"/>
      <c r="L16" s="231"/>
      <c r="M16" s="229"/>
      <c r="N16" s="231"/>
      <c r="O16" s="229"/>
      <c r="P16" s="236"/>
    </row>
    <row r="17" spans="1:16" x14ac:dyDescent="0.2">
      <c r="A17" s="164"/>
      <c r="B17" s="98" t="s">
        <v>64</v>
      </c>
      <c r="C17" s="221"/>
      <c r="D17" s="221"/>
      <c r="E17" s="231"/>
      <c r="F17" s="229"/>
      <c r="G17" s="231"/>
      <c r="H17" s="229"/>
      <c r="I17" s="231"/>
      <c r="J17" s="221"/>
      <c r="K17" s="221"/>
      <c r="L17" s="231"/>
      <c r="M17" s="229"/>
      <c r="N17" s="231"/>
      <c r="O17" s="229"/>
      <c r="P17" s="236"/>
    </row>
    <row r="18" spans="1:16" ht="13.5" thickBot="1" x14ac:dyDescent="0.25">
      <c r="A18" s="164"/>
      <c r="B18" s="102" t="s">
        <v>65</v>
      </c>
      <c r="C18" s="100">
        <f t="shared" ref="C18:P18" si="1">(C15-C14)+(C17-C16)</f>
        <v>0</v>
      </c>
      <c r="D18" s="100">
        <f t="shared" si="1"/>
        <v>0</v>
      </c>
      <c r="E18" s="100">
        <f t="shared" si="1"/>
        <v>0</v>
      </c>
      <c r="F18" s="100">
        <f t="shared" si="1"/>
        <v>0</v>
      </c>
      <c r="G18" s="100">
        <f t="shared" si="1"/>
        <v>0</v>
      </c>
      <c r="H18" s="100">
        <f t="shared" si="1"/>
        <v>0</v>
      </c>
      <c r="I18" s="100">
        <f t="shared" si="1"/>
        <v>0</v>
      </c>
      <c r="J18" s="100">
        <f t="shared" si="1"/>
        <v>0</v>
      </c>
      <c r="K18" s="100">
        <f t="shared" si="1"/>
        <v>0</v>
      </c>
      <c r="L18" s="100">
        <f t="shared" si="1"/>
        <v>0</v>
      </c>
      <c r="M18" s="100">
        <f t="shared" si="1"/>
        <v>0</v>
      </c>
      <c r="N18" s="100">
        <f t="shared" si="1"/>
        <v>0</v>
      </c>
      <c r="O18" s="100">
        <f t="shared" si="1"/>
        <v>0</v>
      </c>
      <c r="P18" s="166">
        <f t="shared" si="1"/>
        <v>0</v>
      </c>
    </row>
    <row r="19" spans="1:16" ht="13.5" thickBot="1" x14ac:dyDescent="0.25">
      <c r="A19" s="168" t="s">
        <v>67</v>
      </c>
      <c r="B19" s="103"/>
      <c r="C19" s="104">
        <f t="shared" ref="C19:P19" si="2">C13+C18</f>
        <v>0</v>
      </c>
      <c r="D19" s="104">
        <f t="shared" si="2"/>
        <v>0</v>
      </c>
      <c r="E19" s="104">
        <f t="shared" si="2"/>
        <v>0</v>
      </c>
      <c r="F19" s="104">
        <f t="shared" si="2"/>
        <v>0</v>
      </c>
      <c r="G19" s="104">
        <f t="shared" si="2"/>
        <v>0</v>
      </c>
      <c r="H19" s="104">
        <f t="shared" si="2"/>
        <v>0</v>
      </c>
      <c r="I19" s="104">
        <f t="shared" si="2"/>
        <v>0</v>
      </c>
      <c r="J19" s="104">
        <f t="shared" si="2"/>
        <v>0</v>
      </c>
      <c r="K19" s="104">
        <f t="shared" si="2"/>
        <v>0</v>
      </c>
      <c r="L19" s="104">
        <f t="shared" si="2"/>
        <v>0</v>
      </c>
      <c r="M19" s="104">
        <f t="shared" si="2"/>
        <v>0</v>
      </c>
      <c r="N19" s="104">
        <f t="shared" si="2"/>
        <v>0</v>
      </c>
      <c r="O19" s="104">
        <f t="shared" si="2"/>
        <v>0</v>
      </c>
      <c r="P19" s="169">
        <f t="shared" si="2"/>
        <v>0</v>
      </c>
    </row>
    <row r="20" spans="1:16" x14ac:dyDescent="0.2">
      <c r="A20" s="164"/>
      <c r="B20" s="105" t="s">
        <v>68</v>
      </c>
      <c r="C20" s="221"/>
      <c r="D20" s="221"/>
      <c r="E20" s="231"/>
      <c r="F20" s="229"/>
      <c r="G20" s="231"/>
      <c r="H20" s="229"/>
      <c r="I20" s="231"/>
      <c r="J20" s="221"/>
      <c r="K20" s="221"/>
      <c r="L20" s="231"/>
      <c r="M20" s="229"/>
      <c r="N20" s="231"/>
      <c r="O20" s="229"/>
      <c r="P20" s="236"/>
    </row>
    <row r="21" spans="1:16" x14ac:dyDescent="0.2">
      <c r="A21" s="167" t="s">
        <v>70</v>
      </c>
      <c r="B21" s="105" t="s">
        <v>71</v>
      </c>
      <c r="C21" s="221"/>
      <c r="D21" s="221"/>
      <c r="E21" s="231"/>
      <c r="F21" s="229"/>
      <c r="G21" s="231"/>
      <c r="H21" s="229"/>
      <c r="I21" s="231"/>
      <c r="J21" s="221"/>
      <c r="K21" s="221"/>
      <c r="L21" s="231"/>
      <c r="M21" s="229"/>
      <c r="N21" s="231"/>
      <c r="O21" s="229"/>
      <c r="P21" s="236"/>
    </row>
    <row r="22" spans="1:16" x14ac:dyDescent="0.2">
      <c r="A22" s="167" t="s">
        <v>72</v>
      </c>
      <c r="B22" s="105" t="s">
        <v>73</v>
      </c>
      <c r="C22" s="221"/>
      <c r="D22" s="221"/>
      <c r="E22" s="231"/>
      <c r="F22" s="229"/>
      <c r="G22" s="231"/>
      <c r="H22" s="229"/>
      <c r="I22" s="231"/>
      <c r="J22" s="221"/>
      <c r="K22" s="221"/>
      <c r="L22" s="231"/>
      <c r="M22" s="229"/>
      <c r="N22" s="231"/>
      <c r="O22" s="229"/>
      <c r="P22" s="236"/>
    </row>
    <row r="23" spans="1:16" x14ac:dyDescent="0.2">
      <c r="A23" s="167" t="s">
        <v>74</v>
      </c>
      <c r="B23" s="105" t="s">
        <v>75</v>
      </c>
      <c r="C23" s="221"/>
      <c r="D23" s="221"/>
      <c r="E23" s="231">
        <v>0.30208333333333331</v>
      </c>
      <c r="F23" s="229"/>
      <c r="G23" s="231"/>
      <c r="H23" s="229"/>
      <c r="I23" s="231"/>
      <c r="J23" s="221"/>
      <c r="K23" s="221"/>
      <c r="L23" s="231">
        <v>0.30208333333333331</v>
      </c>
      <c r="M23" s="229"/>
      <c r="N23" s="231"/>
      <c r="O23" s="229"/>
      <c r="P23" s="236"/>
    </row>
    <row r="24" spans="1:16" x14ac:dyDescent="0.2">
      <c r="A24" s="167" t="s">
        <v>76</v>
      </c>
      <c r="B24" s="105" t="s">
        <v>77</v>
      </c>
      <c r="C24" s="223"/>
      <c r="D24" s="221"/>
      <c r="E24" s="231"/>
      <c r="F24" s="229"/>
      <c r="G24" s="231"/>
      <c r="H24" s="229"/>
      <c r="I24" s="231"/>
      <c r="J24" s="221"/>
      <c r="K24" s="221"/>
      <c r="L24" s="231"/>
      <c r="M24" s="229"/>
      <c r="N24" s="231"/>
      <c r="O24" s="229"/>
      <c r="P24" s="236"/>
    </row>
    <row r="25" spans="1:16" ht="13.5" thickBot="1" x14ac:dyDescent="0.25">
      <c r="A25" s="164"/>
      <c r="B25" s="106" t="s">
        <v>78</v>
      </c>
      <c r="C25" s="224"/>
      <c r="D25" s="224"/>
      <c r="E25" s="233"/>
      <c r="F25" s="241"/>
      <c r="G25" s="233"/>
      <c r="H25" s="241"/>
      <c r="I25" s="233"/>
      <c r="J25" s="224"/>
      <c r="K25" s="224"/>
      <c r="L25" s="233"/>
      <c r="M25" s="241"/>
      <c r="N25" s="233"/>
      <c r="O25" s="241"/>
      <c r="P25" s="237"/>
    </row>
    <row r="26" spans="1:16" ht="13.5" thickBot="1" x14ac:dyDescent="0.25">
      <c r="A26" s="170" t="s">
        <v>79</v>
      </c>
      <c r="B26" s="107"/>
      <c r="C26" s="108">
        <f t="shared" ref="C26:P26" si="3">SUM(C20:C25)</f>
        <v>0</v>
      </c>
      <c r="D26" s="108">
        <f t="shared" si="3"/>
        <v>0</v>
      </c>
      <c r="E26" s="108">
        <f t="shared" si="3"/>
        <v>0.30208333333333331</v>
      </c>
      <c r="F26" s="108">
        <f t="shared" si="3"/>
        <v>0</v>
      </c>
      <c r="G26" s="108">
        <f t="shared" si="3"/>
        <v>0</v>
      </c>
      <c r="H26" s="108">
        <f t="shared" si="3"/>
        <v>0</v>
      </c>
      <c r="I26" s="108">
        <f t="shared" si="3"/>
        <v>0</v>
      </c>
      <c r="J26" s="108">
        <f t="shared" si="3"/>
        <v>0</v>
      </c>
      <c r="K26" s="108">
        <f t="shared" si="3"/>
        <v>0</v>
      </c>
      <c r="L26" s="108">
        <f t="shared" si="3"/>
        <v>0.30208333333333331</v>
      </c>
      <c r="M26" s="108">
        <f t="shared" si="3"/>
        <v>0</v>
      </c>
      <c r="N26" s="108">
        <f t="shared" si="3"/>
        <v>0</v>
      </c>
      <c r="O26" s="108">
        <f t="shared" si="3"/>
        <v>0</v>
      </c>
      <c r="P26" s="171">
        <f t="shared" si="3"/>
        <v>0</v>
      </c>
    </row>
    <row r="27" spans="1:16" ht="13.5" thickBot="1" x14ac:dyDescent="0.25">
      <c r="A27" s="172" t="s">
        <v>80</v>
      </c>
      <c r="B27" s="109"/>
      <c r="C27" s="110" t="str">
        <f t="shared" ref="C27:P27" si="4">IF(C29&gt;=C8,"0:00",C8-C29)</f>
        <v>0:00</v>
      </c>
      <c r="D27" s="110" t="str">
        <f t="shared" si="4"/>
        <v>0:00</v>
      </c>
      <c r="E27" s="110" t="str">
        <f t="shared" si="4"/>
        <v>0:00</v>
      </c>
      <c r="F27" s="110">
        <f t="shared" si="4"/>
        <v>0.30208333333333331</v>
      </c>
      <c r="G27" s="110">
        <f t="shared" si="4"/>
        <v>0.30208333333333331</v>
      </c>
      <c r="H27" s="110">
        <f t="shared" si="4"/>
        <v>0.30208333333333331</v>
      </c>
      <c r="I27" s="110">
        <f t="shared" si="4"/>
        <v>0.30208333333333331</v>
      </c>
      <c r="J27" s="110" t="str">
        <f t="shared" si="4"/>
        <v>0:00</v>
      </c>
      <c r="K27" s="110" t="str">
        <f t="shared" si="4"/>
        <v>0:00</v>
      </c>
      <c r="L27" s="110" t="str">
        <f t="shared" si="4"/>
        <v>0:00</v>
      </c>
      <c r="M27" s="110">
        <f t="shared" si="4"/>
        <v>0.30208333333333331</v>
      </c>
      <c r="N27" s="110">
        <f t="shared" si="4"/>
        <v>0.30208333333333331</v>
      </c>
      <c r="O27" s="110">
        <f t="shared" si="4"/>
        <v>0.30208333333333331</v>
      </c>
      <c r="P27" s="173">
        <f t="shared" si="4"/>
        <v>0.30208333333333331</v>
      </c>
    </row>
    <row r="28" spans="1:16" ht="13.5" thickBot="1" x14ac:dyDescent="0.25">
      <c r="A28" s="174" t="s">
        <v>81</v>
      </c>
      <c r="B28" s="111"/>
      <c r="C28" s="225" t="s">
        <v>82</v>
      </c>
      <c r="D28" s="225" t="s">
        <v>82</v>
      </c>
      <c r="E28" s="234" t="s">
        <v>82</v>
      </c>
      <c r="F28" s="242" t="s">
        <v>82</v>
      </c>
      <c r="G28" s="234" t="s">
        <v>82</v>
      </c>
      <c r="H28" s="242" t="s">
        <v>82</v>
      </c>
      <c r="I28" s="234" t="s">
        <v>82</v>
      </c>
      <c r="J28" s="225" t="s">
        <v>82</v>
      </c>
      <c r="K28" s="225" t="s">
        <v>82</v>
      </c>
      <c r="L28" s="234" t="s">
        <v>82</v>
      </c>
      <c r="M28" s="242" t="s">
        <v>82</v>
      </c>
      <c r="N28" s="234" t="s">
        <v>82</v>
      </c>
      <c r="O28" s="242" t="s">
        <v>82</v>
      </c>
      <c r="P28" s="238" t="s">
        <v>82</v>
      </c>
    </row>
    <row r="29" spans="1:16" ht="13.5" thickTop="1" x14ac:dyDescent="0.2">
      <c r="A29" s="175" t="s">
        <v>83</v>
      </c>
      <c r="B29" s="141"/>
      <c r="C29" s="145">
        <f t="shared" ref="C29:P29" si="5">C26+C19</f>
        <v>0</v>
      </c>
      <c r="D29" s="145">
        <f t="shared" si="5"/>
        <v>0</v>
      </c>
      <c r="E29" s="145">
        <f t="shared" si="5"/>
        <v>0.30208333333333331</v>
      </c>
      <c r="F29" s="145">
        <f t="shared" si="5"/>
        <v>0</v>
      </c>
      <c r="G29" s="145">
        <f t="shared" si="5"/>
        <v>0</v>
      </c>
      <c r="H29" s="145">
        <f t="shared" si="5"/>
        <v>0</v>
      </c>
      <c r="I29" s="145">
        <f t="shared" si="5"/>
        <v>0</v>
      </c>
      <c r="J29" s="145">
        <f t="shared" si="5"/>
        <v>0</v>
      </c>
      <c r="K29" s="145">
        <f t="shared" si="5"/>
        <v>0</v>
      </c>
      <c r="L29" s="145">
        <f t="shared" si="5"/>
        <v>0.30208333333333331</v>
      </c>
      <c r="M29" s="145">
        <f t="shared" si="5"/>
        <v>0</v>
      </c>
      <c r="N29" s="145">
        <f t="shared" si="5"/>
        <v>0</v>
      </c>
      <c r="O29" s="145">
        <f t="shared" si="5"/>
        <v>0</v>
      </c>
      <c r="P29" s="176">
        <f t="shared" si="5"/>
        <v>0</v>
      </c>
    </row>
    <row r="30" spans="1:16" x14ac:dyDescent="0.2">
      <c r="A30" s="177" t="s">
        <v>84</v>
      </c>
      <c r="B30" s="142"/>
      <c r="C30" s="226">
        <f>IF(L3 ="Y", 0-L2, L2)</f>
        <v>-22.958333333333332</v>
      </c>
      <c r="D30" s="226">
        <f t="shared" ref="D30:P30" si="6">C32</f>
        <v>-22.958333333333332</v>
      </c>
      <c r="E30" s="235">
        <f t="shared" si="6"/>
        <v>-22.958333333333332</v>
      </c>
      <c r="F30" s="243">
        <f t="shared" si="6"/>
        <v>-22.958333333333332</v>
      </c>
      <c r="G30" s="235">
        <f t="shared" si="6"/>
        <v>-23.260416666666664</v>
      </c>
      <c r="H30" s="243">
        <f t="shared" si="6"/>
        <v>-23.562499999999996</v>
      </c>
      <c r="I30" s="235">
        <f t="shared" si="6"/>
        <v>-23.864583333333329</v>
      </c>
      <c r="J30" s="226">
        <f t="shared" si="6"/>
        <v>-24.166666666666661</v>
      </c>
      <c r="K30" s="226">
        <f t="shared" si="6"/>
        <v>-24.166666666666661</v>
      </c>
      <c r="L30" s="235">
        <f t="shared" si="6"/>
        <v>-24.166666666666661</v>
      </c>
      <c r="M30" s="243">
        <f t="shared" si="6"/>
        <v>-24.166666666666661</v>
      </c>
      <c r="N30" s="235">
        <f t="shared" si="6"/>
        <v>-24.468749999999993</v>
      </c>
      <c r="O30" s="243">
        <f t="shared" si="6"/>
        <v>-24.770833333333325</v>
      </c>
      <c r="P30" s="239">
        <f t="shared" si="6"/>
        <v>-25.072916666666657</v>
      </c>
    </row>
    <row r="31" spans="1:16" x14ac:dyDescent="0.2">
      <c r="A31" s="177" t="s">
        <v>85</v>
      </c>
      <c r="B31" s="142"/>
      <c r="C31" s="226">
        <f t="shared" ref="C31:P31" si="7">IF(AND(C29=0,C27=0),"0:00", C29-C8)</f>
        <v>0</v>
      </c>
      <c r="D31" s="226">
        <f t="shared" si="7"/>
        <v>0</v>
      </c>
      <c r="E31" s="235">
        <f t="shared" si="7"/>
        <v>0</v>
      </c>
      <c r="F31" s="243">
        <f t="shared" si="7"/>
        <v>-0.30208333333333331</v>
      </c>
      <c r="G31" s="235">
        <f t="shared" si="7"/>
        <v>-0.30208333333333331</v>
      </c>
      <c r="H31" s="243">
        <f t="shared" si="7"/>
        <v>-0.30208333333333331</v>
      </c>
      <c r="I31" s="235">
        <f t="shared" si="7"/>
        <v>-0.30208333333333331</v>
      </c>
      <c r="J31" s="226">
        <f t="shared" si="7"/>
        <v>0</v>
      </c>
      <c r="K31" s="226">
        <f t="shared" si="7"/>
        <v>0</v>
      </c>
      <c r="L31" s="235">
        <f t="shared" si="7"/>
        <v>0</v>
      </c>
      <c r="M31" s="243">
        <f t="shared" si="7"/>
        <v>-0.30208333333333331</v>
      </c>
      <c r="N31" s="235">
        <f t="shared" si="7"/>
        <v>-0.30208333333333331</v>
      </c>
      <c r="O31" s="243">
        <f t="shared" si="7"/>
        <v>-0.30208333333333331</v>
      </c>
      <c r="P31" s="239">
        <f t="shared" si="7"/>
        <v>-0.30208333333333331</v>
      </c>
    </row>
    <row r="32" spans="1:16" ht="13.5" thickBot="1" x14ac:dyDescent="0.25">
      <c r="A32" s="178" t="s">
        <v>86</v>
      </c>
      <c r="B32" s="143"/>
      <c r="C32" s="144">
        <f t="shared" ref="C32:P32" si="8">C30+C31</f>
        <v>-22.958333333333332</v>
      </c>
      <c r="D32" s="144">
        <f t="shared" si="8"/>
        <v>-22.958333333333332</v>
      </c>
      <c r="E32" s="144">
        <f t="shared" si="8"/>
        <v>-22.958333333333332</v>
      </c>
      <c r="F32" s="144">
        <f t="shared" si="8"/>
        <v>-23.260416666666664</v>
      </c>
      <c r="G32" s="144">
        <f t="shared" si="8"/>
        <v>-23.562499999999996</v>
      </c>
      <c r="H32" s="144">
        <f t="shared" si="8"/>
        <v>-23.864583333333329</v>
      </c>
      <c r="I32" s="144">
        <f t="shared" si="8"/>
        <v>-24.166666666666661</v>
      </c>
      <c r="J32" s="144">
        <f t="shared" si="8"/>
        <v>-24.166666666666661</v>
      </c>
      <c r="K32" s="144">
        <f t="shared" si="8"/>
        <v>-24.166666666666661</v>
      </c>
      <c r="L32" s="144">
        <f t="shared" si="8"/>
        <v>-24.166666666666661</v>
      </c>
      <c r="M32" s="144">
        <f t="shared" si="8"/>
        <v>-24.468749999999993</v>
      </c>
      <c r="N32" s="144">
        <f t="shared" si="8"/>
        <v>-24.770833333333325</v>
      </c>
      <c r="O32" s="144">
        <f t="shared" si="8"/>
        <v>-25.072916666666657</v>
      </c>
      <c r="P32" s="179">
        <f t="shared" si="8"/>
        <v>-25.374999999999989</v>
      </c>
    </row>
    <row r="33" spans="1:16" ht="13.5" thickBot="1" x14ac:dyDescent="0.25">
      <c r="A33" s="60"/>
      <c r="B33" s="12"/>
      <c r="C33" s="12"/>
      <c r="D33" s="12"/>
      <c r="E33" s="12"/>
      <c r="F33" s="12"/>
      <c r="G33" s="12"/>
      <c r="H33" s="12"/>
      <c r="I33" s="12"/>
      <c r="J33" s="12"/>
      <c r="K33" s="12"/>
      <c r="L33" s="12"/>
      <c r="M33" s="12"/>
      <c r="N33" s="12"/>
      <c r="O33" s="12"/>
      <c r="P33" s="30"/>
    </row>
    <row r="34" spans="1:16" x14ac:dyDescent="0.2">
      <c r="A34" s="60"/>
      <c r="B34" s="57"/>
      <c r="C34" s="12"/>
      <c r="D34" s="12"/>
      <c r="E34" s="12"/>
      <c r="F34" s="12"/>
      <c r="G34" s="12"/>
      <c r="H34" s="127"/>
      <c r="I34" s="128"/>
      <c r="J34" s="305" t="s">
        <v>87</v>
      </c>
      <c r="K34" s="305"/>
      <c r="L34" s="305"/>
      <c r="M34" s="305"/>
      <c r="N34" s="128"/>
      <c r="O34" s="129"/>
      <c r="P34" s="30"/>
    </row>
    <row r="35" spans="1:16" x14ac:dyDescent="0.2">
      <c r="A35" s="60"/>
      <c r="B35" s="59"/>
      <c r="C35" s="12"/>
      <c r="D35" s="12"/>
      <c r="E35" s="12"/>
      <c r="F35" s="31"/>
      <c r="G35" s="12"/>
      <c r="H35" s="130"/>
      <c r="I35" s="91"/>
      <c r="J35" s="91"/>
      <c r="K35" s="91"/>
      <c r="L35" s="91"/>
      <c r="M35" s="91"/>
      <c r="N35" s="91"/>
      <c r="O35" s="131"/>
      <c r="P35" s="30"/>
    </row>
    <row r="36" spans="1:16" x14ac:dyDescent="0.2">
      <c r="A36" s="180" t="s">
        <v>88</v>
      </c>
      <c r="B36" s="33"/>
      <c r="C36" s="33"/>
      <c r="D36" s="33"/>
      <c r="E36" s="33"/>
      <c r="F36" s="12" t="s">
        <v>89</v>
      </c>
      <c r="G36" s="35"/>
      <c r="H36" s="132" t="s">
        <v>90</v>
      </c>
      <c r="I36" s="96"/>
      <c r="J36" s="96"/>
      <c r="K36" s="90">
        <f>C30</f>
        <v>-22.958333333333332</v>
      </c>
      <c r="L36" s="93" t="s">
        <v>91</v>
      </c>
      <c r="M36" s="91" t="s">
        <v>68</v>
      </c>
      <c r="N36" s="97">
        <f>SUM(C20:P20)</f>
        <v>0</v>
      </c>
      <c r="O36" s="131"/>
      <c r="P36" s="30"/>
    </row>
    <row r="37" spans="1:16" x14ac:dyDescent="0.2">
      <c r="A37" s="60" t="s">
        <v>92</v>
      </c>
      <c r="B37" s="12"/>
      <c r="C37" s="12"/>
      <c r="D37" s="12"/>
      <c r="E37" s="12"/>
      <c r="F37" s="12"/>
      <c r="G37" s="12"/>
      <c r="H37" s="132" t="s">
        <v>93</v>
      </c>
      <c r="I37" s="96"/>
      <c r="J37" s="96"/>
      <c r="K37" s="90">
        <f>SUM(C19:P19)</f>
        <v>0</v>
      </c>
      <c r="L37" s="91"/>
      <c r="M37" s="91" t="s">
        <v>71</v>
      </c>
      <c r="N37" s="97">
        <f>SUM(C21:P21)</f>
        <v>0</v>
      </c>
      <c r="O37" s="131"/>
      <c r="P37" s="30"/>
    </row>
    <row r="38" spans="1:16" x14ac:dyDescent="0.2">
      <c r="A38" s="60"/>
      <c r="B38" s="12"/>
      <c r="C38" s="12"/>
      <c r="D38" s="12"/>
      <c r="E38" s="12"/>
      <c r="F38" s="12"/>
      <c r="G38" s="12"/>
      <c r="H38" s="132" t="s">
        <v>94</v>
      </c>
      <c r="I38" s="96"/>
      <c r="J38" s="96"/>
      <c r="K38" s="90">
        <f>SUM(C26:P26)</f>
        <v>0.60416666666666663</v>
      </c>
      <c r="L38" s="91"/>
      <c r="M38" s="91" t="s">
        <v>73</v>
      </c>
      <c r="N38" s="97">
        <f>SUM(C22:P22)</f>
        <v>0</v>
      </c>
      <c r="O38" s="131"/>
      <c r="P38" s="30"/>
    </row>
    <row r="39" spans="1:16" x14ac:dyDescent="0.2">
      <c r="A39" s="60"/>
      <c r="B39" s="12"/>
      <c r="C39" s="12"/>
      <c r="D39" s="12"/>
      <c r="E39" s="12"/>
      <c r="F39" s="12"/>
      <c r="G39" s="12"/>
      <c r="H39" s="132" t="s">
        <v>95</v>
      </c>
      <c r="I39" s="96"/>
      <c r="J39" s="96"/>
      <c r="K39" s="90">
        <f>SUM(C8:P8)</f>
        <v>3.0208333333333335</v>
      </c>
      <c r="L39" s="91"/>
      <c r="M39" s="91" t="s">
        <v>78</v>
      </c>
      <c r="N39" s="97">
        <f>SUM(C25:P25)</f>
        <v>0</v>
      </c>
      <c r="O39" s="131"/>
      <c r="P39" s="30"/>
    </row>
    <row r="40" spans="1:16" x14ac:dyDescent="0.2">
      <c r="A40" s="60"/>
      <c r="B40" s="12"/>
      <c r="C40" s="12"/>
      <c r="D40" s="12"/>
      <c r="E40" s="12"/>
      <c r="F40" s="31"/>
      <c r="G40" s="12"/>
      <c r="H40" s="133"/>
      <c r="I40" s="91"/>
      <c r="J40" s="91"/>
      <c r="K40" s="91"/>
      <c r="L40" s="91"/>
      <c r="M40" s="91" t="s">
        <v>96</v>
      </c>
      <c r="N40" s="97">
        <f>SUM(C24:P24)</f>
        <v>0</v>
      </c>
      <c r="O40" s="131"/>
      <c r="P40" s="30"/>
    </row>
    <row r="41" spans="1:16" x14ac:dyDescent="0.2">
      <c r="A41" s="180" t="s">
        <v>97</v>
      </c>
      <c r="B41" s="33"/>
      <c r="C41" s="33"/>
      <c r="D41" s="33"/>
      <c r="E41" s="33"/>
      <c r="F41" s="33" t="s">
        <v>89</v>
      </c>
      <c r="G41" s="12"/>
      <c r="H41" s="134"/>
      <c r="I41" s="96"/>
      <c r="J41" s="95" t="s">
        <v>98</v>
      </c>
      <c r="K41" s="97">
        <f>(SUM(K36:K38)-(K39))</f>
        <v>-25.374999999999996</v>
      </c>
      <c r="L41" s="91"/>
      <c r="M41" s="94" t="s">
        <v>99</v>
      </c>
      <c r="N41" s="97">
        <f>SUM(C27:P27)</f>
        <v>2.4166666666666665</v>
      </c>
      <c r="O41" s="131"/>
      <c r="P41" s="30"/>
    </row>
    <row r="42" spans="1:16" ht="13.5" thickBot="1" x14ac:dyDescent="0.25">
      <c r="A42" s="60" t="s">
        <v>100</v>
      </c>
      <c r="B42" s="12"/>
      <c r="C42" s="12"/>
      <c r="D42" s="12"/>
      <c r="E42" s="12"/>
      <c r="F42" s="12"/>
      <c r="G42" s="12"/>
      <c r="H42" s="135"/>
      <c r="I42" s="136"/>
      <c r="J42" s="137" t="s">
        <v>101</v>
      </c>
      <c r="K42" s="138">
        <f>K78</f>
        <v>0</v>
      </c>
      <c r="L42" s="139"/>
      <c r="M42" s="139"/>
      <c r="N42" s="139"/>
      <c r="O42" s="140"/>
      <c r="P42" s="30"/>
    </row>
    <row r="43" spans="1:16" ht="13.5" thickBot="1" x14ac:dyDescent="0.25">
      <c r="A43" s="181"/>
      <c r="B43" s="37"/>
      <c r="C43" s="37"/>
      <c r="D43" s="37"/>
      <c r="E43" s="37"/>
      <c r="F43" s="37"/>
      <c r="G43" s="37"/>
      <c r="H43" s="37"/>
      <c r="I43" s="37"/>
      <c r="J43" s="37"/>
      <c r="K43" s="37"/>
      <c r="L43" s="37"/>
      <c r="M43" s="37"/>
      <c r="N43" s="37"/>
      <c r="O43" s="37"/>
      <c r="P43" s="38"/>
    </row>
    <row r="44" spans="1:16" ht="13.5" customHeight="1" x14ac:dyDescent="0.25">
      <c r="A44" s="155"/>
      <c r="B44" s="27"/>
      <c r="C44" s="156"/>
      <c r="D44" s="27"/>
      <c r="E44" s="27"/>
      <c r="F44" s="27"/>
      <c r="G44" s="157"/>
      <c r="H44" s="158"/>
      <c r="I44" s="159"/>
      <c r="J44" s="158"/>
      <c r="K44" s="160"/>
      <c r="L44" s="27"/>
      <c r="M44" s="27"/>
      <c r="N44" s="27"/>
      <c r="O44" s="27"/>
      <c r="P44" s="212"/>
    </row>
    <row r="45" spans="1:16" ht="13.5" customHeight="1" thickBot="1" x14ac:dyDescent="0.25">
      <c r="A45" s="12"/>
      <c r="B45" s="12"/>
      <c r="C45" s="12"/>
      <c r="D45" s="12"/>
      <c r="E45" s="12"/>
      <c r="F45" s="12"/>
      <c r="G45" s="12"/>
      <c r="H45" s="12"/>
      <c r="I45" s="12"/>
      <c r="J45" s="12"/>
      <c r="K45" s="12"/>
      <c r="L45" s="12"/>
      <c r="M45" s="12"/>
      <c r="N45" s="12"/>
      <c r="O45" s="12"/>
      <c r="P45" s="12"/>
    </row>
    <row r="46" spans="1:16" ht="19.5" thickTop="1" thickBot="1" x14ac:dyDescent="0.3">
      <c r="A46" s="3"/>
      <c r="B46" s="4"/>
      <c r="C46" s="5" t="s">
        <v>102</v>
      </c>
      <c r="D46" s="4"/>
      <c r="E46" s="4"/>
      <c r="F46" s="4"/>
      <c r="G46" s="6"/>
      <c r="H46" s="7"/>
      <c r="I46" s="8"/>
      <c r="J46" s="7"/>
      <c r="K46" s="9"/>
      <c r="L46" s="4"/>
      <c r="M46" s="4"/>
      <c r="N46" s="4"/>
      <c r="O46" s="4"/>
      <c r="P46" s="10"/>
    </row>
    <row r="47" spans="1:16" x14ac:dyDescent="0.2">
      <c r="A47" s="11"/>
      <c r="B47" s="12"/>
      <c r="C47" s="76" t="s">
        <v>36</v>
      </c>
      <c r="D47" s="196">
        <f>D2</f>
        <v>43212</v>
      </c>
      <c r="E47" s="83" t="s">
        <v>37</v>
      </c>
      <c r="F47" s="197"/>
      <c r="G47" s="79"/>
      <c r="H47" s="79"/>
      <c r="I47" s="79"/>
      <c r="J47" s="198"/>
      <c r="K47" s="79"/>
      <c r="L47" s="79"/>
      <c r="M47" s="79"/>
      <c r="N47" s="79"/>
      <c r="O47" s="79"/>
      <c r="P47" s="199"/>
    </row>
    <row r="48" spans="1:16" x14ac:dyDescent="0.2">
      <c r="A48" s="11"/>
      <c r="B48" s="12"/>
      <c r="C48" s="77" t="s">
        <v>40</v>
      </c>
      <c r="D48" s="201" t="str">
        <f>D3</f>
        <v>Your Name Goes here</v>
      </c>
      <c r="E48" s="201"/>
      <c r="F48" s="201"/>
      <c r="G48" s="80"/>
      <c r="H48" s="80"/>
      <c r="I48" s="81"/>
      <c r="J48" s="80"/>
      <c r="K48" s="80"/>
      <c r="L48" s="80"/>
      <c r="M48" s="80"/>
      <c r="N48" s="80"/>
      <c r="O48" s="80"/>
      <c r="P48" s="200"/>
    </row>
    <row r="49" spans="1:17" x14ac:dyDescent="0.2">
      <c r="A49" s="11"/>
      <c r="B49" s="12"/>
      <c r="C49" s="78" t="s">
        <v>126</v>
      </c>
      <c r="D49" s="201" t="str">
        <f>D4</f>
        <v>Pos no.</v>
      </c>
      <c r="E49" s="201"/>
      <c r="F49" s="201"/>
      <c r="G49" s="80"/>
      <c r="H49" s="201"/>
      <c r="I49" s="81"/>
      <c r="J49" s="81"/>
      <c r="K49" s="81"/>
      <c r="L49" s="80"/>
      <c r="M49" s="80"/>
      <c r="N49" s="80"/>
      <c r="O49" s="80"/>
      <c r="P49" s="200"/>
    </row>
    <row r="50" spans="1:17" ht="13.5" customHeight="1" x14ac:dyDescent="0.2">
      <c r="A50" s="11"/>
      <c r="B50" s="12"/>
      <c r="C50" s="77" t="s">
        <v>49</v>
      </c>
      <c r="D50" s="201" t="str">
        <f>D5</f>
        <v>Your Unit Name goes here</v>
      </c>
      <c r="E50" s="201"/>
      <c r="F50" s="201"/>
      <c r="G50" s="82"/>
      <c r="H50" s="82"/>
      <c r="I50" s="82"/>
      <c r="J50" s="82"/>
      <c r="K50" s="82"/>
      <c r="L50" s="82"/>
      <c r="M50" s="82"/>
      <c r="N50" s="82"/>
      <c r="O50" s="82"/>
      <c r="P50" s="202"/>
    </row>
    <row r="51" spans="1:17" x14ac:dyDescent="0.2">
      <c r="A51" s="11"/>
      <c r="B51" s="13"/>
      <c r="C51" s="84" t="s">
        <v>54</v>
      </c>
      <c r="D51" s="85" t="s">
        <v>55</v>
      </c>
      <c r="E51" s="85" t="s">
        <v>56</v>
      </c>
      <c r="F51" s="85" t="s">
        <v>57</v>
      </c>
      <c r="G51" s="85" t="s">
        <v>58</v>
      </c>
      <c r="H51" s="85" t="s">
        <v>59</v>
      </c>
      <c r="I51" s="85" t="s">
        <v>60</v>
      </c>
      <c r="J51" s="85" t="s">
        <v>54</v>
      </c>
      <c r="K51" s="85" t="s">
        <v>55</v>
      </c>
      <c r="L51" s="85" t="s">
        <v>56</v>
      </c>
      <c r="M51" s="85" t="s">
        <v>57</v>
      </c>
      <c r="N51" s="85" t="s">
        <v>58</v>
      </c>
      <c r="O51" s="85" t="s">
        <v>59</v>
      </c>
      <c r="P51" s="86" t="s">
        <v>60</v>
      </c>
    </row>
    <row r="52" spans="1:17" ht="13.5" thickBot="1" x14ac:dyDescent="0.25">
      <c r="A52" s="11"/>
      <c r="B52" s="13"/>
      <c r="C52" s="87">
        <f>C7</f>
        <v>43212</v>
      </c>
      <c r="D52" s="88">
        <f>$C$7+1</f>
        <v>43213</v>
      </c>
      <c r="E52" s="88">
        <f>$C$7+2</f>
        <v>43214</v>
      </c>
      <c r="F52" s="88">
        <f>$C$7+3</f>
        <v>43215</v>
      </c>
      <c r="G52" s="88">
        <f>$C$7+4</f>
        <v>43216</v>
      </c>
      <c r="H52" s="88">
        <f>$C$7+5</f>
        <v>43217</v>
      </c>
      <c r="I52" s="88">
        <f>$C$7+6</f>
        <v>43218</v>
      </c>
      <c r="J52" s="88">
        <f>$C$7+7</f>
        <v>43219</v>
      </c>
      <c r="K52" s="88">
        <f>$C$7+8</f>
        <v>43220</v>
      </c>
      <c r="L52" s="88">
        <f>$C$7+9</f>
        <v>43221</v>
      </c>
      <c r="M52" s="88">
        <f>$C$7+10</f>
        <v>43222</v>
      </c>
      <c r="N52" s="88">
        <f>$C$7+11</f>
        <v>43223</v>
      </c>
      <c r="O52" s="88">
        <f>$C$7+12</f>
        <v>43224</v>
      </c>
      <c r="P52" s="89">
        <f>$C$7+13</f>
        <v>43225</v>
      </c>
      <c r="Q52" s="1"/>
    </row>
    <row r="53" spans="1:17" ht="13.5" thickBot="1" x14ac:dyDescent="0.25">
      <c r="A53" s="206" t="s">
        <v>61</v>
      </c>
      <c r="B53" s="80"/>
      <c r="C53" s="203">
        <f>C8</f>
        <v>0</v>
      </c>
      <c r="D53" s="204">
        <f t="shared" ref="D53:P53" si="9">D8</f>
        <v>0</v>
      </c>
      <c r="E53" s="204">
        <f t="shared" si="9"/>
        <v>0.30208333333333331</v>
      </c>
      <c r="F53" s="204">
        <f t="shared" si="9"/>
        <v>0.30208333333333331</v>
      </c>
      <c r="G53" s="204">
        <f t="shared" si="9"/>
        <v>0.30208333333333331</v>
      </c>
      <c r="H53" s="204">
        <f t="shared" si="9"/>
        <v>0.30208333333333331</v>
      </c>
      <c r="I53" s="204">
        <f t="shared" si="9"/>
        <v>0.30208333333333331</v>
      </c>
      <c r="J53" s="204">
        <f t="shared" si="9"/>
        <v>0</v>
      </c>
      <c r="K53" s="204">
        <f t="shared" si="9"/>
        <v>0</v>
      </c>
      <c r="L53" s="204">
        <f t="shared" si="9"/>
        <v>0.30208333333333331</v>
      </c>
      <c r="M53" s="204">
        <f t="shared" si="9"/>
        <v>0.30208333333333331</v>
      </c>
      <c r="N53" s="204">
        <f t="shared" si="9"/>
        <v>0.30208333333333331</v>
      </c>
      <c r="O53" s="204">
        <f t="shared" si="9"/>
        <v>0.30208333333333331</v>
      </c>
      <c r="P53" s="205">
        <f t="shared" si="9"/>
        <v>0.30208333333333331</v>
      </c>
      <c r="Q53" s="1"/>
    </row>
    <row r="54" spans="1:17" hidden="1" x14ac:dyDescent="0.2">
      <c r="A54" s="11"/>
      <c r="B54" s="13" t="s">
        <v>103</v>
      </c>
      <c r="C54" s="16">
        <f t="shared" ref="C54:P54" si="10">C53*24</f>
        <v>0</v>
      </c>
      <c r="D54" s="16">
        <f t="shared" si="10"/>
        <v>0</v>
      </c>
      <c r="E54" s="16">
        <f t="shared" si="10"/>
        <v>7.25</v>
      </c>
      <c r="F54" s="16">
        <f t="shared" si="10"/>
        <v>7.25</v>
      </c>
      <c r="G54" s="16">
        <f t="shared" si="10"/>
        <v>7.25</v>
      </c>
      <c r="H54" s="16">
        <f t="shared" si="10"/>
        <v>7.25</v>
      </c>
      <c r="I54" s="16">
        <f t="shared" si="10"/>
        <v>7.25</v>
      </c>
      <c r="J54" s="16">
        <f t="shared" si="10"/>
        <v>0</v>
      </c>
      <c r="K54" s="16">
        <f t="shared" si="10"/>
        <v>0</v>
      </c>
      <c r="L54" s="16">
        <f t="shared" si="10"/>
        <v>7.25</v>
      </c>
      <c r="M54" s="16">
        <f t="shared" si="10"/>
        <v>7.25</v>
      </c>
      <c r="N54" s="16">
        <f t="shared" si="10"/>
        <v>7.25</v>
      </c>
      <c r="O54" s="16">
        <f t="shared" si="10"/>
        <v>7.25</v>
      </c>
      <c r="P54" s="17">
        <f t="shared" si="10"/>
        <v>7.25</v>
      </c>
      <c r="Q54" s="2"/>
    </row>
    <row r="55" spans="1:17" x14ac:dyDescent="0.2">
      <c r="A55" s="11"/>
      <c r="B55" s="13"/>
      <c r="C55" s="45"/>
      <c r="D55" s="45"/>
      <c r="E55" s="45"/>
      <c r="F55" s="45"/>
      <c r="G55" s="45"/>
      <c r="H55" s="45"/>
      <c r="I55" s="45"/>
      <c r="J55" s="45"/>
      <c r="K55" s="45"/>
      <c r="L55" s="45"/>
      <c r="M55" s="45"/>
      <c r="N55" s="45"/>
      <c r="O55" s="45"/>
      <c r="P55" s="17"/>
      <c r="Q55" s="2"/>
    </row>
    <row r="56" spans="1:17" x14ac:dyDescent="0.2">
      <c r="A56" s="18" t="s">
        <v>104</v>
      </c>
      <c r="B56" s="19" t="s">
        <v>63</v>
      </c>
      <c r="C56" s="20">
        <v>0</v>
      </c>
      <c r="D56" s="20">
        <v>0</v>
      </c>
      <c r="E56" s="20">
        <v>0</v>
      </c>
      <c r="F56" s="20">
        <v>0</v>
      </c>
      <c r="G56" s="20">
        <v>0</v>
      </c>
      <c r="H56" s="20">
        <v>0</v>
      </c>
      <c r="I56" s="20">
        <v>0</v>
      </c>
      <c r="J56" s="20">
        <v>0</v>
      </c>
      <c r="K56" s="20">
        <v>0</v>
      </c>
      <c r="L56" s="20">
        <v>0</v>
      </c>
      <c r="M56" s="20">
        <v>0</v>
      </c>
      <c r="N56" s="20">
        <v>0</v>
      </c>
      <c r="O56" s="20">
        <v>0</v>
      </c>
      <c r="P56" s="21">
        <v>0</v>
      </c>
    </row>
    <row r="57" spans="1:17" x14ac:dyDescent="0.2">
      <c r="A57" s="15" t="s">
        <v>105</v>
      </c>
      <c r="B57" s="19" t="s">
        <v>64</v>
      </c>
      <c r="C57" s="20">
        <v>0</v>
      </c>
      <c r="D57" s="20">
        <v>0</v>
      </c>
      <c r="E57" s="20">
        <v>0</v>
      </c>
      <c r="F57" s="20">
        <v>0</v>
      </c>
      <c r="G57" s="20">
        <v>0</v>
      </c>
      <c r="H57" s="20">
        <v>0</v>
      </c>
      <c r="I57" s="20">
        <v>0</v>
      </c>
      <c r="J57" s="20">
        <v>0</v>
      </c>
      <c r="K57" s="20">
        <v>0</v>
      </c>
      <c r="L57" s="20">
        <v>0</v>
      </c>
      <c r="M57" s="20">
        <v>0</v>
      </c>
      <c r="N57" s="20">
        <v>0</v>
      </c>
      <c r="O57" s="20">
        <v>0</v>
      </c>
      <c r="P57" s="21">
        <v>0</v>
      </c>
    </row>
    <row r="58" spans="1:17" x14ac:dyDescent="0.2">
      <c r="A58" s="11"/>
      <c r="B58" s="19" t="s">
        <v>63</v>
      </c>
      <c r="C58" s="20"/>
      <c r="D58" s="20"/>
      <c r="E58" s="20"/>
      <c r="F58" s="20"/>
      <c r="G58" s="20"/>
      <c r="H58" s="20"/>
      <c r="I58" s="20"/>
      <c r="J58" s="20"/>
      <c r="K58" s="20"/>
      <c r="L58" s="20"/>
      <c r="M58" s="20"/>
      <c r="N58" s="20"/>
      <c r="O58" s="20"/>
      <c r="P58" s="21"/>
    </row>
    <row r="59" spans="1:17" x14ac:dyDescent="0.2">
      <c r="A59" s="11"/>
      <c r="B59" s="19" t="s">
        <v>64</v>
      </c>
      <c r="C59" s="20"/>
      <c r="D59" s="20"/>
      <c r="E59" s="20"/>
      <c r="F59" s="20"/>
      <c r="G59" s="20"/>
      <c r="H59" s="20"/>
      <c r="I59" s="20"/>
      <c r="J59" s="20"/>
      <c r="K59" s="20"/>
      <c r="L59" s="20"/>
      <c r="M59" s="20"/>
      <c r="N59" s="20"/>
      <c r="O59" s="20"/>
      <c r="P59" s="21"/>
    </row>
    <row r="60" spans="1:17" ht="13.5" thickBot="1" x14ac:dyDescent="0.25">
      <c r="A60" s="46"/>
      <c r="B60" s="207" t="s">
        <v>65</v>
      </c>
      <c r="C60" s="208">
        <f t="shared" ref="C60:P60" si="11">(C57-C56)+(C59-C58)</f>
        <v>0</v>
      </c>
      <c r="D60" s="209">
        <f t="shared" si="11"/>
        <v>0</v>
      </c>
      <c r="E60" s="209">
        <f t="shared" si="11"/>
        <v>0</v>
      </c>
      <c r="F60" s="209">
        <f t="shared" si="11"/>
        <v>0</v>
      </c>
      <c r="G60" s="209">
        <f t="shared" si="11"/>
        <v>0</v>
      </c>
      <c r="H60" s="209">
        <f t="shared" si="11"/>
        <v>0</v>
      </c>
      <c r="I60" s="209">
        <f t="shared" si="11"/>
        <v>0</v>
      </c>
      <c r="J60" s="209">
        <f t="shared" si="11"/>
        <v>0</v>
      </c>
      <c r="K60" s="209">
        <f t="shared" si="11"/>
        <v>0</v>
      </c>
      <c r="L60" s="209">
        <f t="shared" si="11"/>
        <v>0</v>
      </c>
      <c r="M60" s="209">
        <f t="shared" si="11"/>
        <v>0</v>
      </c>
      <c r="N60" s="209">
        <f t="shared" si="11"/>
        <v>0</v>
      </c>
      <c r="O60" s="209">
        <f t="shared" si="11"/>
        <v>0</v>
      </c>
      <c r="P60" s="92">
        <f t="shared" si="11"/>
        <v>0</v>
      </c>
    </row>
    <row r="61" spans="1:17" x14ac:dyDescent="0.2">
      <c r="A61" s="11"/>
      <c r="B61" s="13"/>
      <c r="C61" s="44"/>
      <c r="D61" s="44"/>
      <c r="E61" s="44"/>
      <c r="F61" s="44"/>
      <c r="G61" s="44"/>
      <c r="H61" s="44"/>
      <c r="I61" s="44"/>
      <c r="J61" s="44"/>
      <c r="K61" s="44"/>
      <c r="L61" s="44"/>
      <c r="M61" s="44"/>
      <c r="N61" s="44"/>
      <c r="O61" s="44"/>
      <c r="P61" s="47"/>
    </row>
    <row r="62" spans="1:17" x14ac:dyDescent="0.2">
      <c r="A62" s="18" t="s">
        <v>106</v>
      </c>
      <c r="B62" s="61"/>
      <c r="C62" s="67">
        <v>0</v>
      </c>
      <c r="D62" s="67">
        <v>0</v>
      </c>
      <c r="E62" s="67">
        <v>0</v>
      </c>
      <c r="F62" s="67">
        <v>0</v>
      </c>
      <c r="G62" s="67">
        <v>0</v>
      </c>
      <c r="H62" s="67">
        <v>0</v>
      </c>
      <c r="I62" s="67">
        <v>0</v>
      </c>
      <c r="J62" s="67">
        <v>0</v>
      </c>
      <c r="K62" s="67">
        <v>0</v>
      </c>
      <c r="L62" s="67">
        <v>0</v>
      </c>
      <c r="M62" s="67">
        <v>0</v>
      </c>
      <c r="N62" s="67">
        <v>0</v>
      </c>
      <c r="O62" s="67">
        <v>0</v>
      </c>
      <c r="P62" s="68">
        <v>0</v>
      </c>
    </row>
    <row r="63" spans="1:17" x14ac:dyDescent="0.2">
      <c r="A63" s="62" t="s">
        <v>107</v>
      </c>
      <c r="B63" s="63"/>
      <c r="C63" s="67">
        <f t="shared" ref="C63:P63" si="12">(C60-C62)</f>
        <v>0</v>
      </c>
      <c r="D63" s="67">
        <f t="shared" si="12"/>
        <v>0</v>
      </c>
      <c r="E63" s="67">
        <f t="shared" si="12"/>
        <v>0</v>
      </c>
      <c r="F63" s="67">
        <f t="shared" si="12"/>
        <v>0</v>
      </c>
      <c r="G63" s="67">
        <f t="shared" si="12"/>
        <v>0</v>
      </c>
      <c r="H63" s="67">
        <f t="shared" si="12"/>
        <v>0</v>
      </c>
      <c r="I63" s="67">
        <f t="shared" si="12"/>
        <v>0</v>
      </c>
      <c r="J63" s="67">
        <f t="shared" si="12"/>
        <v>0</v>
      </c>
      <c r="K63" s="67">
        <f t="shared" si="12"/>
        <v>0</v>
      </c>
      <c r="L63" s="67">
        <f t="shared" si="12"/>
        <v>0</v>
      </c>
      <c r="M63" s="67">
        <f t="shared" si="12"/>
        <v>0</v>
      </c>
      <c r="N63" s="67">
        <f t="shared" si="12"/>
        <v>0</v>
      </c>
      <c r="O63" s="67">
        <f t="shared" si="12"/>
        <v>0</v>
      </c>
      <c r="P63" s="68">
        <f t="shared" si="12"/>
        <v>0</v>
      </c>
    </row>
    <row r="64" spans="1:17" x14ac:dyDescent="0.2">
      <c r="A64" s="11"/>
      <c r="B64" s="12"/>
      <c r="C64" s="69"/>
      <c r="D64" s="69"/>
      <c r="E64" s="69"/>
      <c r="F64" s="69"/>
      <c r="G64" s="69"/>
      <c r="H64" s="69"/>
      <c r="I64" s="69"/>
      <c r="J64" s="69"/>
      <c r="K64" s="69"/>
      <c r="L64" s="69"/>
      <c r="M64" s="69"/>
      <c r="N64" s="69"/>
      <c r="O64" s="69"/>
      <c r="P64" s="70"/>
    </row>
    <row r="65" spans="1:16" x14ac:dyDescent="0.2">
      <c r="A65" s="64" t="s">
        <v>108</v>
      </c>
      <c r="B65" s="51"/>
      <c r="C65" s="71"/>
      <c r="D65" s="71"/>
      <c r="E65" s="71"/>
      <c r="F65" s="71"/>
      <c r="G65" s="71"/>
      <c r="H65" s="71"/>
      <c r="I65" s="71"/>
      <c r="J65" s="71"/>
      <c r="K65" s="71"/>
      <c r="L65" s="71"/>
      <c r="M65" s="71"/>
      <c r="N65" s="71"/>
      <c r="O65" s="71"/>
      <c r="P65" s="72"/>
    </row>
    <row r="66" spans="1:16" x14ac:dyDescent="0.2">
      <c r="A66" s="65" t="s">
        <v>109</v>
      </c>
      <c r="B66" s="48" t="s">
        <v>110</v>
      </c>
      <c r="C66" s="73"/>
      <c r="D66" s="73"/>
      <c r="E66" s="73"/>
      <c r="F66" s="73"/>
      <c r="G66" s="73"/>
      <c r="H66" s="73"/>
      <c r="I66" s="73"/>
      <c r="J66" s="73"/>
      <c r="K66" s="73"/>
      <c r="L66" s="73"/>
      <c r="M66" s="73"/>
      <c r="N66" s="73"/>
      <c r="O66" s="73"/>
      <c r="P66" s="74"/>
    </row>
    <row r="67" spans="1:16" x14ac:dyDescent="0.2">
      <c r="A67" s="66" t="s">
        <v>111</v>
      </c>
      <c r="B67" s="49" t="s">
        <v>112</v>
      </c>
      <c r="C67" s="73"/>
      <c r="D67" s="73"/>
      <c r="E67" s="73"/>
      <c r="F67" s="73"/>
      <c r="G67" s="73"/>
      <c r="H67" s="73"/>
      <c r="I67" s="73"/>
      <c r="J67" s="73"/>
      <c r="K67" s="73"/>
      <c r="L67" s="73"/>
      <c r="M67" s="73"/>
      <c r="N67" s="73"/>
      <c r="O67" s="73"/>
      <c r="P67" s="74"/>
    </row>
    <row r="68" spans="1:16" x14ac:dyDescent="0.2">
      <c r="A68" s="66" t="s">
        <v>113</v>
      </c>
      <c r="B68" s="49" t="s">
        <v>114</v>
      </c>
      <c r="C68" s="73"/>
      <c r="D68" s="73"/>
      <c r="E68" s="73"/>
      <c r="F68" s="73"/>
      <c r="G68" s="73"/>
      <c r="H68" s="73"/>
      <c r="I68" s="73"/>
      <c r="J68" s="73"/>
      <c r="K68" s="73"/>
      <c r="L68" s="73"/>
      <c r="M68" s="73"/>
      <c r="N68" s="73"/>
      <c r="O68" s="73"/>
      <c r="P68" s="75"/>
    </row>
    <row r="69" spans="1:16" x14ac:dyDescent="0.2">
      <c r="A69" s="62" t="s">
        <v>115</v>
      </c>
      <c r="B69" s="50"/>
      <c r="C69" s="210">
        <f t="shared" ref="C69:P69" si="13">(C66*1.5)+(C67*2)+(C68*2.5)</f>
        <v>0</v>
      </c>
      <c r="D69" s="210">
        <f t="shared" si="13"/>
        <v>0</v>
      </c>
      <c r="E69" s="210">
        <f t="shared" si="13"/>
        <v>0</v>
      </c>
      <c r="F69" s="210">
        <f t="shared" si="13"/>
        <v>0</v>
      </c>
      <c r="G69" s="210">
        <f t="shared" si="13"/>
        <v>0</v>
      </c>
      <c r="H69" s="210">
        <f t="shared" si="13"/>
        <v>0</v>
      </c>
      <c r="I69" s="210">
        <f t="shared" si="13"/>
        <v>0</v>
      </c>
      <c r="J69" s="210">
        <f t="shared" si="13"/>
        <v>0</v>
      </c>
      <c r="K69" s="210">
        <f t="shared" si="13"/>
        <v>0</v>
      </c>
      <c r="L69" s="210">
        <f t="shared" si="13"/>
        <v>0</v>
      </c>
      <c r="M69" s="210">
        <f t="shared" si="13"/>
        <v>0</v>
      </c>
      <c r="N69" s="210">
        <f t="shared" si="13"/>
        <v>0</v>
      </c>
      <c r="O69" s="210">
        <f t="shared" si="13"/>
        <v>0</v>
      </c>
      <c r="P69" s="211">
        <f t="shared" si="13"/>
        <v>0</v>
      </c>
    </row>
    <row r="70" spans="1:16" x14ac:dyDescent="0.2">
      <c r="A70" s="11"/>
      <c r="B70" s="12"/>
      <c r="C70" s="12"/>
      <c r="D70" s="12"/>
      <c r="E70" s="12"/>
      <c r="F70" s="12"/>
      <c r="G70" s="12"/>
      <c r="H70" s="12"/>
      <c r="I70" s="12"/>
      <c r="J70" s="12"/>
      <c r="K70" s="12"/>
      <c r="L70" s="12"/>
      <c r="M70" s="12"/>
      <c r="N70" s="12"/>
      <c r="O70" s="12"/>
      <c r="P70" s="14"/>
    </row>
    <row r="71" spans="1:16" ht="13.5" thickBot="1" x14ac:dyDescent="0.25">
      <c r="A71" s="11"/>
      <c r="B71" s="42"/>
      <c r="C71" s="12"/>
      <c r="D71" s="12"/>
      <c r="E71" s="12"/>
      <c r="F71" s="12"/>
      <c r="G71" s="12"/>
      <c r="H71" s="12"/>
      <c r="I71" s="12"/>
      <c r="J71" s="12"/>
      <c r="K71" s="12"/>
      <c r="L71" s="12"/>
      <c r="M71" s="12"/>
      <c r="N71" s="12"/>
      <c r="O71" s="12"/>
      <c r="P71" s="14"/>
    </row>
    <row r="72" spans="1:16" x14ac:dyDescent="0.2">
      <c r="A72" s="11"/>
      <c r="B72" s="12"/>
      <c r="C72" s="12"/>
      <c r="D72" s="12"/>
      <c r="E72" s="12"/>
      <c r="F72" s="31"/>
      <c r="G72" s="12"/>
      <c r="H72" s="26"/>
      <c r="I72" s="27"/>
      <c r="J72" s="27"/>
      <c r="K72" s="27"/>
      <c r="L72" s="28"/>
      <c r="M72" s="12"/>
      <c r="N72" s="12"/>
      <c r="O72" s="12"/>
      <c r="P72" s="14"/>
    </row>
    <row r="73" spans="1:16" x14ac:dyDescent="0.2">
      <c r="A73" s="32" t="s">
        <v>88</v>
      </c>
      <c r="B73" s="33"/>
      <c r="C73" s="33"/>
      <c r="D73" s="33"/>
      <c r="E73" s="33"/>
      <c r="F73" s="12" t="s">
        <v>89</v>
      </c>
      <c r="G73" s="12"/>
      <c r="H73" s="43" t="s">
        <v>116</v>
      </c>
      <c r="I73" s="12"/>
      <c r="J73" s="12"/>
      <c r="K73" s="13"/>
      <c r="L73" s="30"/>
      <c r="M73" s="12"/>
      <c r="N73" s="12"/>
      <c r="O73" s="12"/>
      <c r="P73" s="14"/>
    </row>
    <row r="74" spans="1:16" x14ac:dyDescent="0.2">
      <c r="A74" s="11" t="s">
        <v>117</v>
      </c>
      <c r="B74" s="12"/>
      <c r="C74" s="12"/>
      <c r="D74" s="12"/>
      <c r="E74" s="12"/>
      <c r="F74" s="12"/>
      <c r="G74" s="12"/>
      <c r="H74" s="29"/>
      <c r="I74" s="12"/>
      <c r="J74" s="12"/>
      <c r="K74" s="12"/>
      <c r="L74" s="30"/>
      <c r="M74" s="12"/>
      <c r="N74" s="12"/>
      <c r="O74" s="12"/>
      <c r="P74" s="14"/>
    </row>
    <row r="75" spans="1:16" x14ac:dyDescent="0.2">
      <c r="A75" s="11"/>
      <c r="B75" s="12"/>
      <c r="C75" s="12"/>
      <c r="D75" s="12"/>
      <c r="E75" s="12"/>
      <c r="F75" s="12"/>
      <c r="G75" s="12"/>
      <c r="H75" s="34" t="s">
        <v>118</v>
      </c>
      <c r="I75" s="12"/>
      <c r="J75" s="12"/>
      <c r="K75" s="52">
        <f>L4</f>
        <v>0</v>
      </c>
      <c r="L75" s="30"/>
      <c r="M75" s="12"/>
      <c r="N75" s="12"/>
      <c r="O75" s="12"/>
      <c r="P75" s="14"/>
    </row>
    <row r="76" spans="1:16" x14ac:dyDescent="0.2">
      <c r="A76" s="11"/>
      <c r="B76" s="12"/>
      <c r="C76" s="12"/>
      <c r="D76" s="12"/>
      <c r="E76" s="12"/>
      <c r="F76" s="12"/>
      <c r="G76" s="12"/>
      <c r="H76" s="34" t="s">
        <v>119</v>
      </c>
      <c r="I76" s="12"/>
      <c r="J76" s="12"/>
      <c r="K76" s="52">
        <f>SUM(C69:P69)</f>
        <v>0</v>
      </c>
      <c r="L76" s="30"/>
      <c r="M76" s="12"/>
      <c r="N76" s="12"/>
      <c r="O76" s="12"/>
      <c r="P76" s="14"/>
    </row>
    <row r="77" spans="1:16" x14ac:dyDescent="0.2">
      <c r="A77" s="11"/>
      <c r="B77" s="12"/>
      <c r="C77" s="12"/>
      <c r="D77" s="12"/>
      <c r="E77" s="12"/>
      <c r="F77" s="31"/>
      <c r="G77" s="12"/>
      <c r="H77" s="34" t="s">
        <v>120</v>
      </c>
      <c r="I77" s="12"/>
      <c r="J77" s="12"/>
      <c r="K77" s="52">
        <f>N39</f>
        <v>0</v>
      </c>
      <c r="L77" s="30"/>
      <c r="M77" s="12"/>
      <c r="N77" s="12"/>
      <c r="O77" s="12"/>
      <c r="P77" s="14"/>
    </row>
    <row r="78" spans="1:16" x14ac:dyDescent="0.2">
      <c r="A78" s="32" t="s">
        <v>121</v>
      </c>
      <c r="B78" s="33"/>
      <c r="C78" s="33"/>
      <c r="D78" s="33"/>
      <c r="E78" s="33"/>
      <c r="F78" s="33" t="s">
        <v>89</v>
      </c>
      <c r="G78" s="12"/>
      <c r="H78" s="34" t="s">
        <v>122</v>
      </c>
      <c r="I78" s="12"/>
      <c r="J78" s="12"/>
      <c r="K78" s="52">
        <f>K75+K76-K77</f>
        <v>0</v>
      </c>
      <c r="L78" s="30"/>
      <c r="M78" s="12"/>
      <c r="N78" s="12"/>
      <c r="O78" s="12"/>
      <c r="P78" s="14"/>
    </row>
    <row r="79" spans="1:16" x14ac:dyDescent="0.2">
      <c r="A79" s="11" t="s">
        <v>100</v>
      </c>
      <c r="B79" s="12"/>
      <c r="C79" s="12"/>
      <c r="D79" s="12"/>
      <c r="E79" s="12"/>
      <c r="F79" s="12"/>
      <c r="G79" s="12"/>
      <c r="H79" s="29"/>
      <c r="I79" s="12"/>
      <c r="J79" s="12"/>
      <c r="K79" s="54"/>
      <c r="L79" s="30"/>
      <c r="M79" s="12"/>
      <c r="N79" s="12"/>
      <c r="O79" s="12"/>
      <c r="P79" s="14"/>
    </row>
    <row r="80" spans="1:16" x14ac:dyDescent="0.2">
      <c r="A80" s="11"/>
      <c r="B80" s="12"/>
      <c r="C80" s="12"/>
      <c r="D80" s="12"/>
      <c r="E80" s="12"/>
      <c r="F80" s="12"/>
      <c r="G80" s="12"/>
      <c r="H80" s="55" t="s">
        <v>123</v>
      </c>
      <c r="I80" s="12"/>
      <c r="J80" s="12"/>
      <c r="K80" s="52">
        <f>SUM(C62:P62)</f>
        <v>0</v>
      </c>
      <c r="L80" s="30"/>
      <c r="M80" s="12"/>
      <c r="N80" s="12"/>
      <c r="O80" s="12"/>
      <c r="P80" s="14"/>
    </row>
    <row r="81" spans="1:16" ht="13.5" thickBot="1" x14ac:dyDescent="0.25">
      <c r="A81" s="11"/>
      <c r="B81" s="12"/>
      <c r="C81" s="12"/>
      <c r="D81" s="12"/>
      <c r="E81" s="12"/>
      <c r="F81" s="12"/>
      <c r="G81" s="12"/>
      <c r="H81" s="36"/>
      <c r="I81" s="37"/>
      <c r="J81" s="37"/>
      <c r="K81" s="37"/>
      <c r="L81" s="38"/>
      <c r="M81" s="12"/>
      <c r="N81" s="12"/>
      <c r="O81" s="12"/>
      <c r="P81" s="14"/>
    </row>
    <row r="82" spans="1:16" ht="13.5" thickBot="1" x14ac:dyDescent="0.25">
      <c r="A82" s="39"/>
      <c r="B82" s="40"/>
      <c r="C82" s="40"/>
      <c r="D82" s="40"/>
      <c r="E82" s="40"/>
      <c r="F82" s="40"/>
      <c r="G82" s="40"/>
      <c r="H82" s="40"/>
      <c r="I82" s="40"/>
      <c r="J82" s="40"/>
      <c r="K82" s="40"/>
      <c r="L82" s="40"/>
      <c r="M82" s="40"/>
      <c r="N82" s="40"/>
      <c r="O82" s="40"/>
      <c r="P82" s="41"/>
    </row>
    <row r="83" spans="1:16" ht="13.5" thickTop="1" x14ac:dyDescent="0.2"/>
    <row r="85" spans="1:16" x14ac:dyDescent="0.2">
      <c r="D85" s="56"/>
    </row>
    <row r="86" spans="1:16" x14ac:dyDescent="0.2">
      <c r="D86" s="56"/>
    </row>
    <row r="87" spans="1:16" x14ac:dyDescent="0.2">
      <c r="D87" s="56"/>
    </row>
    <row r="88" spans="1:16" x14ac:dyDescent="0.2">
      <c r="D88" s="56"/>
    </row>
    <row r="89" spans="1:16" x14ac:dyDescent="0.2">
      <c r="D89" s="56"/>
    </row>
  </sheetData>
  <sheetProtection algorithmName="SHA-512" hashValue="C1aP0y5iItWUgo7VsKYPS/haxeQEouCCjpEgFFHO/4LXEJXb8ALIf6+Xg8iQCM6fX2Xc1Ub4sqSTIyofFiQuig==" saltValue="FzOOQ/rTjqC3R2EU20ELEA==" spinCount="100000" sheet="1" objects="1" scenarios="1"/>
  <mergeCells count="7">
    <mergeCell ref="D3:G3"/>
    <mergeCell ref="D5:G5"/>
    <mergeCell ref="M2:P2"/>
    <mergeCell ref="J34:M34"/>
    <mergeCell ref="M3:P3"/>
    <mergeCell ref="M4:P4"/>
    <mergeCell ref="M5:P5"/>
  </mergeCells>
  <phoneticPr fontId="0" type="noConversion"/>
  <hyperlinks>
    <hyperlink ref="M4:M5" r:id="rId1" display="     View Leave and " xr:uid="{5E51A824-DA81-4714-80FD-10FDB5681A38}"/>
    <hyperlink ref="M3" r:id="rId2" display="ESS to apply for Leave" xr:uid="{6802189C-90A6-4CAD-B896-9E4FAD316E31}"/>
    <hyperlink ref="M4" r:id="rId3" display="View Leave, Attendance and " xr:uid="{90370190-3ECF-42F3-AE47-F34DA6435E45}"/>
    <hyperlink ref="M5" r:id="rId4" display="Overtime Policies (HUPP 5.6)" xr:uid="{018D0185-7986-4F7F-B3E9-FF3D9D43168B}"/>
    <hyperlink ref="M4:P4" r:id="rId5" display="Leave Entitlements" xr:uid="{38F41728-BD63-486E-962B-0BA364965E7B}"/>
    <hyperlink ref="M5:P5" r:id="rId6" display="Attendance, Hours of Work and Overtime Procedures" xr:uid="{FE0A75D7-843E-4613-B803-3C773AC0EF56}"/>
    <hyperlink ref="M3:P3" r:id="rId7" display="Workday to apply for Leave" xr:uid="{2CC71511-CCE9-4379-B21F-637C5848FE6C}"/>
  </hyperlinks>
  <pageMargins left="0.2" right="0.23" top="0.37" bottom="0.2" header="0.35" footer="0.2"/>
  <pageSetup paperSize="9" scale="94" fitToHeight="2" orientation="landscape" horizontalDpi="4294967295" verticalDpi="4294967295" r:id="rId8"/>
  <headerFooter alignWithMargins="0"/>
  <rowBreaks count="1" manualBreakCount="1">
    <brk id="44" max="16383" man="1"/>
  </rowBreaks>
  <drawing r:id="rId9"/>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tabColor theme="5"/>
    <pageSetUpPr autoPageBreaks="0"/>
  </sheetPr>
  <dimension ref="A1:Q89"/>
  <sheetViews>
    <sheetView zoomScaleNormal="100" workbookViewId="0">
      <selection sqref="A1:XFD1048576"/>
    </sheetView>
  </sheetViews>
  <sheetFormatPr defaultColWidth="11.42578125" defaultRowHeight="12.75" x14ac:dyDescent="0.2"/>
  <sheetData>
    <row r="1" spans="1:17" ht="22.5" customHeight="1" x14ac:dyDescent="0.25">
      <c r="A1" s="155"/>
      <c r="B1" s="27"/>
      <c r="C1" s="156" t="s">
        <v>0</v>
      </c>
      <c r="D1" s="27"/>
      <c r="E1" s="27"/>
      <c r="F1" s="27"/>
      <c r="G1" s="157"/>
      <c r="H1" s="158"/>
      <c r="I1" s="159"/>
      <c r="J1" s="158"/>
      <c r="K1" s="160"/>
      <c r="L1" s="27"/>
      <c r="M1" s="27"/>
      <c r="N1" s="27"/>
      <c r="O1" s="27"/>
      <c r="P1" s="28"/>
    </row>
    <row r="2" spans="1:17" ht="12.75" customHeight="1" x14ac:dyDescent="0.2">
      <c r="A2" s="60"/>
      <c r="B2" s="12"/>
      <c r="C2" s="184" t="s">
        <v>36</v>
      </c>
      <c r="D2" s="185">
        <f>SUM( '23Apr-6May'!D2,14)</f>
        <v>43226</v>
      </c>
      <c r="E2" s="186" t="s">
        <v>37</v>
      </c>
      <c r="F2" s="187"/>
      <c r="G2" s="188"/>
      <c r="H2" s="189" t="s">
        <v>38</v>
      </c>
      <c r="I2" s="190"/>
      <c r="J2" s="190"/>
      <c r="K2" s="190"/>
      <c r="L2" s="191">
        <f>+'23Apr-6May'!K41</f>
        <v>-25.374999999999996</v>
      </c>
      <c r="M2" s="306" t="s">
        <v>39</v>
      </c>
      <c r="N2" s="307"/>
      <c r="O2" s="307"/>
      <c r="P2" s="308"/>
    </row>
    <row r="3" spans="1:17" ht="12.75" customHeight="1" x14ac:dyDescent="0.2">
      <c r="A3" s="60"/>
      <c r="B3" s="12"/>
      <c r="C3" s="118" t="s">
        <v>40</v>
      </c>
      <c r="D3" s="302" t="str">
        <f>+'23Apr-6May'!D3</f>
        <v>Your Name Goes here</v>
      </c>
      <c r="E3" s="303"/>
      <c r="F3" s="303"/>
      <c r="G3" s="304"/>
      <c r="H3" s="122"/>
      <c r="I3" s="120"/>
      <c r="J3" s="120"/>
      <c r="K3" s="120"/>
      <c r="L3" s="121"/>
      <c r="M3" s="309" t="s">
        <v>42</v>
      </c>
      <c r="N3" s="310"/>
      <c r="O3" s="310"/>
      <c r="P3" s="311"/>
    </row>
    <row r="4" spans="1:17" x14ac:dyDescent="0.2">
      <c r="A4" s="60"/>
      <c r="B4" s="12"/>
      <c r="C4" s="118" t="s">
        <v>43</v>
      </c>
      <c r="D4" s="149" t="str">
        <f>+'23Apr-6May'!D4</f>
        <v>Pos no.</v>
      </c>
      <c r="E4" s="150"/>
      <c r="F4" s="214" t="s">
        <v>45</v>
      </c>
      <c r="G4" s="151" t="str">
        <f>'23Apr-6May'!G4</f>
        <v>Emp ID</v>
      </c>
      <c r="H4" s="122" t="s">
        <v>47</v>
      </c>
      <c r="I4" s="122"/>
      <c r="J4" s="120"/>
      <c r="K4" s="120"/>
      <c r="L4" s="123">
        <f>'23Apr-6May'!K78</f>
        <v>0</v>
      </c>
      <c r="M4" s="309" t="s">
        <v>48</v>
      </c>
      <c r="N4" s="310"/>
      <c r="O4" s="310"/>
      <c r="P4" s="311"/>
    </row>
    <row r="5" spans="1:17" ht="13.5" customHeight="1" x14ac:dyDescent="0.2">
      <c r="A5" s="60"/>
      <c r="B5" s="12"/>
      <c r="C5" s="192" t="s">
        <v>49</v>
      </c>
      <c r="D5" s="315" t="str">
        <f>+'23Apr-6May'!D5</f>
        <v>Your Unit Name goes here</v>
      </c>
      <c r="E5" s="316"/>
      <c r="F5" s="316"/>
      <c r="G5" s="317"/>
      <c r="H5" s="193" t="s">
        <v>51</v>
      </c>
      <c r="I5" s="193"/>
      <c r="J5" s="194"/>
      <c r="K5" s="194"/>
      <c r="L5" s="195" t="str">
        <f>'23Apr-6May'!L5</f>
        <v>FLEX</v>
      </c>
      <c r="M5" s="312" t="s">
        <v>53</v>
      </c>
      <c r="N5" s="313"/>
      <c r="O5" s="313"/>
      <c r="P5" s="314"/>
    </row>
    <row r="6" spans="1:17" x14ac:dyDescent="0.2">
      <c r="A6" s="60"/>
      <c r="B6" s="13"/>
      <c r="C6" s="182" t="s">
        <v>54</v>
      </c>
      <c r="D6" s="146" t="s">
        <v>55</v>
      </c>
      <c r="E6" s="146" t="s">
        <v>56</v>
      </c>
      <c r="F6" s="146" t="s">
        <v>57</v>
      </c>
      <c r="G6" s="146" t="s">
        <v>58</v>
      </c>
      <c r="H6" s="146" t="s">
        <v>59</v>
      </c>
      <c r="I6" s="146" t="s">
        <v>60</v>
      </c>
      <c r="J6" s="146" t="s">
        <v>54</v>
      </c>
      <c r="K6" s="146" t="s">
        <v>55</v>
      </c>
      <c r="L6" s="146" t="s">
        <v>56</v>
      </c>
      <c r="M6" s="146" t="s">
        <v>57</v>
      </c>
      <c r="N6" s="146" t="s">
        <v>58</v>
      </c>
      <c r="O6" s="146" t="s">
        <v>59</v>
      </c>
      <c r="P6" s="183" t="s">
        <v>60</v>
      </c>
    </row>
    <row r="7" spans="1:17" ht="13.5" thickBot="1" x14ac:dyDescent="0.25">
      <c r="A7" s="60"/>
      <c r="B7" s="13"/>
      <c r="C7" s="114">
        <f>D2</f>
        <v>43226</v>
      </c>
      <c r="D7" s="115">
        <f>$C$7+1</f>
        <v>43227</v>
      </c>
      <c r="E7" s="115">
        <f>$C$7+2</f>
        <v>43228</v>
      </c>
      <c r="F7" s="115">
        <f>$C$7+3</f>
        <v>43229</v>
      </c>
      <c r="G7" s="115">
        <f>$C$7+4</f>
        <v>43230</v>
      </c>
      <c r="H7" s="115">
        <f>$C$7+5</f>
        <v>43231</v>
      </c>
      <c r="I7" s="115">
        <f>$C$7+6</f>
        <v>43232</v>
      </c>
      <c r="J7" s="115">
        <f>$C$7+7</f>
        <v>43233</v>
      </c>
      <c r="K7" s="115">
        <f>$C$7+8</f>
        <v>43234</v>
      </c>
      <c r="L7" s="115">
        <f>$C$7+9</f>
        <v>43235</v>
      </c>
      <c r="M7" s="115">
        <f>$C$7+10</f>
        <v>43236</v>
      </c>
      <c r="N7" s="115">
        <f>$C$7+11</f>
        <v>43237</v>
      </c>
      <c r="O7" s="115">
        <f>$C$7+12</f>
        <v>43238</v>
      </c>
      <c r="P7" s="162">
        <f>$C$7+13</f>
        <v>43239</v>
      </c>
      <c r="Q7" s="1"/>
    </row>
    <row r="8" spans="1:17" ht="13.5" thickBot="1" x14ac:dyDescent="0.25">
      <c r="A8" s="118" t="s">
        <v>61</v>
      </c>
      <c r="B8" s="120"/>
      <c r="C8" s="220">
        <f>'23Apr-6May'!C8</f>
        <v>0</v>
      </c>
      <c r="D8" s="227">
        <f>'23Apr-6May'!D8</f>
        <v>0</v>
      </c>
      <c r="E8" s="230">
        <f>'23Apr-6May'!E8</f>
        <v>0.30208333333333331</v>
      </c>
      <c r="F8" s="228">
        <f>'23Apr-6May'!F8</f>
        <v>0.30208333333333331</v>
      </c>
      <c r="G8" s="230">
        <f>'23Apr-6May'!G8</f>
        <v>0.30208333333333331</v>
      </c>
      <c r="H8" s="228">
        <f>'23Apr-6May'!H8</f>
        <v>0.30208333333333331</v>
      </c>
      <c r="I8" s="230">
        <f>'23Apr-6May'!I8</f>
        <v>0.30208333333333331</v>
      </c>
      <c r="J8" s="227">
        <f>'23Apr-6May'!J8</f>
        <v>0</v>
      </c>
      <c r="K8" s="227">
        <f>'23Apr-6May'!K8</f>
        <v>0</v>
      </c>
      <c r="L8" s="230">
        <f>'23Apr-6May'!L8</f>
        <v>0.30208333333333331</v>
      </c>
      <c r="M8" s="228">
        <f>'23Apr-6May'!M8</f>
        <v>0.30208333333333331</v>
      </c>
      <c r="N8" s="230">
        <f>'23Apr-6May'!N8</f>
        <v>0.30208333333333331</v>
      </c>
      <c r="O8" s="228">
        <f>'23Apr-6May'!O8</f>
        <v>0.30208333333333331</v>
      </c>
      <c r="P8" s="230">
        <f>'23Apr-6May'!P8</f>
        <v>0.30208333333333331</v>
      </c>
      <c r="Q8" s="1"/>
    </row>
    <row r="9" spans="1:17" x14ac:dyDescent="0.2">
      <c r="A9" s="163" t="s">
        <v>62</v>
      </c>
      <c r="B9" s="98" t="s">
        <v>63</v>
      </c>
      <c r="C9" s="221">
        <v>0</v>
      </c>
      <c r="D9" s="221">
        <v>0</v>
      </c>
      <c r="E9" s="231">
        <v>0</v>
      </c>
      <c r="F9" s="229">
        <v>0</v>
      </c>
      <c r="G9" s="231">
        <v>0</v>
      </c>
      <c r="H9" s="229">
        <v>0</v>
      </c>
      <c r="I9" s="231">
        <v>0</v>
      </c>
      <c r="J9" s="221">
        <v>0</v>
      </c>
      <c r="K9" s="221">
        <v>0</v>
      </c>
      <c r="L9" s="231">
        <v>0</v>
      </c>
      <c r="M9" s="229">
        <v>0</v>
      </c>
      <c r="N9" s="231">
        <v>0</v>
      </c>
      <c r="O9" s="229">
        <v>0</v>
      </c>
      <c r="P9" s="231">
        <v>0</v>
      </c>
    </row>
    <row r="10" spans="1:17" x14ac:dyDescent="0.2">
      <c r="A10" s="164"/>
      <c r="B10" s="98" t="s">
        <v>64</v>
      </c>
      <c r="C10" s="221">
        <v>0</v>
      </c>
      <c r="D10" s="221">
        <v>0</v>
      </c>
      <c r="E10" s="231">
        <v>0</v>
      </c>
      <c r="F10" s="229">
        <v>0</v>
      </c>
      <c r="G10" s="231">
        <v>0</v>
      </c>
      <c r="H10" s="229">
        <v>0</v>
      </c>
      <c r="I10" s="231">
        <v>0</v>
      </c>
      <c r="J10" s="221">
        <v>0</v>
      </c>
      <c r="K10" s="221">
        <v>0</v>
      </c>
      <c r="L10" s="231">
        <v>0</v>
      </c>
      <c r="M10" s="229">
        <v>0</v>
      </c>
      <c r="N10" s="231">
        <v>0</v>
      </c>
      <c r="O10" s="229">
        <v>0</v>
      </c>
      <c r="P10" s="231">
        <v>0</v>
      </c>
    </row>
    <row r="11" spans="1:17" x14ac:dyDescent="0.2">
      <c r="A11" s="164"/>
      <c r="B11" s="98" t="s">
        <v>63</v>
      </c>
      <c r="C11" s="221"/>
      <c r="D11" s="221"/>
      <c r="E11" s="231"/>
      <c r="F11" s="229"/>
      <c r="G11" s="231"/>
      <c r="H11" s="229"/>
      <c r="I11" s="231"/>
      <c r="J11" s="221"/>
      <c r="K11" s="221"/>
      <c r="L11" s="231"/>
      <c r="M11" s="229"/>
      <c r="N11" s="231"/>
      <c r="O11" s="229"/>
      <c r="P11" s="236"/>
    </row>
    <row r="12" spans="1:17" x14ac:dyDescent="0.2">
      <c r="A12" s="164"/>
      <c r="B12" s="98" t="s">
        <v>64</v>
      </c>
      <c r="C12" s="221"/>
      <c r="D12" s="221"/>
      <c r="E12" s="231"/>
      <c r="F12" s="229"/>
      <c r="G12" s="231"/>
      <c r="H12" s="229"/>
      <c r="I12" s="231"/>
      <c r="J12" s="221"/>
      <c r="K12" s="221"/>
      <c r="L12" s="231"/>
      <c r="M12" s="229"/>
      <c r="N12" s="231"/>
      <c r="O12" s="229"/>
      <c r="P12" s="236"/>
    </row>
    <row r="13" spans="1:17" ht="13.5" thickBot="1" x14ac:dyDescent="0.25">
      <c r="A13" s="165"/>
      <c r="B13" s="99" t="s">
        <v>65</v>
      </c>
      <c r="C13" s="100">
        <f t="shared" ref="C13:P13" si="0">(C10-C9)+(C12-C11)</f>
        <v>0</v>
      </c>
      <c r="D13" s="100">
        <f t="shared" si="0"/>
        <v>0</v>
      </c>
      <c r="E13" s="100">
        <f t="shared" si="0"/>
        <v>0</v>
      </c>
      <c r="F13" s="100">
        <f t="shared" si="0"/>
        <v>0</v>
      </c>
      <c r="G13" s="100">
        <f t="shared" si="0"/>
        <v>0</v>
      </c>
      <c r="H13" s="100">
        <f t="shared" si="0"/>
        <v>0</v>
      </c>
      <c r="I13" s="100">
        <f t="shared" si="0"/>
        <v>0</v>
      </c>
      <c r="J13" s="100">
        <f t="shared" si="0"/>
        <v>0</v>
      </c>
      <c r="K13" s="100">
        <f t="shared" si="0"/>
        <v>0</v>
      </c>
      <c r="L13" s="100">
        <f t="shared" si="0"/>
        <v>0</v>
      </c>
      <c r="M13" s="100">
        <f t="shared" si="0"/>
        <v>0</v>
      </c>
      <c r="N13" s="100">
        <f t="shared" si="0"/>
        <v>0</v>
      </c>
      <c r="O13" s="100">
        <f t="shared" si="0"/>
        <v>0</v>
      </c>
      <c r="P13" s="166">
        <f t="shared" si="0"/>
        <v>0</v>
      </c>
    </row>
    <row r="14" spans="1:17" x14ac:dyDescent="0.2">
      <c r="A14" s="167" t="s">
        <v>66</v>
      </c>
      <c r="B14" s="101" t="s">
        <v>63</v>
      </c>
      <c r="C14" s="222">
        <v>0</v>
      </c>
      <c r="D14" s="222">
        <v>0</v>
      </c>
      <c r="E14" s="232">
        <v>0</v>
      </c>
      <c r="F14" s="240">
        <v>0</v>
      </c>
      <c r="G14" s="232">
        <v>0</v>
      </c>
      <c r="H14" s="240">
        <v>0</v>
      </c>
      <c r="I14" s="232">
        <v>0</v>
      </c>
      <c r="J14" s="222">
        <v>0</v>
      </c>
      <c r="K14" s="222">
        <v>0</v>
      </c>
      <c r="L14" s="231">
        <v>0</v>
      </c>
      <c r="M14" s="240">
        <v>0</v>
      </c>
      <c r="N14" s="231">
        <v>0</v>
      </c>
      <c r="O14" s="240">
        <v>0</v>
      </c>
      <c r="P14" s="231">
        <v>0</v>
      </c>
    </row>
    <row r="15" spans="1:17" x14ac:dyDescent="0.2">
      <c r="A15" s="164"/>
      <c r="B15" s="98" t="s">
        <v>64</v>
      </c>
      <c r="C15" s="221">
        <v>0</v>
      </c>
      <c r="D15" s="221">
        <v>0</v>
      </c>
      <c r="E15" s="231">
        <v>0</v>
      </c>
      <c r="F15" s="229">
        <v>0</v>
      </c>
      <c r="G15" s="231">
        <v>0</v>
      </c>
      <c r="H15" s="229">
        <v>0</v>
      </c>
      <c r="I15" s="231">
        <v>0</v>
      </c>
      <c r="J15" s="221">
        <v>0</v>
      </c>
      <c r="K15" s="221">
        <v>0</v>
      </c>
      <c r="L15" s="231">
        <v>0</v>
      </c>
      <c r="M15" s="229">
        <v>0</v>
      </c>
      <c r="N15" s="231">
        <v>0</v>
      </c>
      <c r="O15" s="229">
        <v>0</v>
      </c>
      <c r="P15" s="231">
        <v>0</v>
      </c>
    </row>
    <row r="16" spans="1:17" x14ac:dyDescent="0.2">
      <c r="A16" s="164"/>
      <c r="B16" s="98" t="s">
        <v>63</v>
      </c>
      <c r="C16" s="221"/>
      <c r="D16" s="221"/>
      <c r="E16" s="231"/>
      <c r="F16" s="229"/>
      <c r="G16" s="231"/>
      <c r="H16" s="229"/>
      <c r="I16" s="231"/>
      <c r="J16" s="221"/>
      <c r="K16" s="221"/>
      <c r="L16" s="231"/>
      <c r="M16" s="229"/>
      <c r="N16" s="231"/>
      <c r="O16" s="229"/>
      <c r="P16" s="236"/>
    </row>
    <row r="17" spans="1:16" x14ac:dyDescent="0.2">
      <c r="A17" s="164"/>
      <c r="B17" s="98" t="s">
        <v>64</v>
      </c>
      <c r="C17" s="221"/>
      <c r="D17" s="221"/>
      <c r="E17" s="231"/>
      <c r="F17" s="229"/>
      <c r="G17" s="231"/>
      <c r="H17" s="229"/>
      <c r="I17" s="231"/>
      <c r="J17" s="221"/>
      <c r="K17" s="221"/>
      <c r="L17" s="231"/>
      <c r="M17" s="229"/>
      <c r="N17" s="231"/>
      <c r="O17" s="229"/>
      <c r="P17" s="236"/>
    </row>
    <row r="18" spans="1:16" ht="13.5" thickBot="1" x14ac:dyDescent="0.25">
      <c r="A18" s="164"/>
      <c r="B18" s="102" t="s">
        <v>65</v>
      </c>
      <c r="C18" s="100">
        <f t="shared" ref="C18:P18" si="1">(C15-C14)+(C17-C16)</f>
        <v>0</v>
      </c>
      <c r="D18" s="100">
        <f t="shared" si="1"/>
        <v>0</v>
      </c>
      <c r="E18" s="100">
        <f t="shared" si="1"/>
        <v>0</v>
      </c>
      <c r="F18" s="100">
        <f t="shared" si="1"/>
        <v>0</v>
      </c>
      <c r="G18" s="100">
        <f t="shared" si="1"/>
        <v>0</v>
      </c>
      <c r="H18" s="100">
        <f t="shared" si="1"/>
        <v>0</v>
      </c>
      <c r="I18" s="100">
        <f t="shared" si="1"/>
        <v>0</v>
      </c>
      <c r="J18" s="100">
        <f t="shared" si="1"/>
        <v>0</v>
      </c>
      <c r="K18" s="100">
        <f t="shared" si="1"/>
        <v>0</v>
      </c>
      <c r="L18" s="100">
        <f t="shared" si="1"/>
        <v>0</v>
      </c>
      <c r="M18" s="100">
        <f t="shared" si="1"/>
        <v>0</v>
      </c>
      <c r="N18" s="100">
        <f t="shared" si="1"/>
        <v>0</v>
      </c>
      <c r="O18" s="100">
        <f t="shared" si="1"/>
        <v>0</v>
      </c>
      <c r="P18" s="166">
        <f t="shared" si="1"/>
        <v>0</v>
      </c>
    </row>
    <row r="19" spans="1:16" ht="13.5" thickBot="1" x14ac:dyDescent="0.25">
      <c r="A19" s="168" t="s">
        <v>67</v>
      </c>
      <c r="B19" s="103"/>
      <c r="C19" s="104">
        <f t="shared" ref="C19:P19" si="2">C13+C18</f>
        <v>0</v>
      </c>
      <c r="D19" s="104">
        <f t="shared" si="2"/>
        <v>0</v>
      </c>
      <c r="E19" s="104">
        <f t="shared" si="2"/>
        <v>0</v>
      </c>
      <c r="F19" s="104">
        <f t="shared" si="2"/>
        <v>0</v>
      </c>
      <c r="G19" s="104">
        <f t="shared" si="2"/>
        <v>0</v>
      </c>
      <c r="H19" s="104">
        <f t="shared" si="2"/>
        <v>0</v>
      </c>
      <c r="I19" s="104">
        <f t="shared" si="2"/>
        <v>0</v>
      </c>
      <c r="J19" s="104">
        <f t="shared" si="2"/>
        <v>0</v>
      </c>
      <c r="K19" s="104">
        <f t="shared" si="2"/>
        <v>0</v>
      </c>
      <c r="L19" s="104">
        <f t="shared" si="2"/>
        <v>0</v>
      </c>
      <c r="M19" s="104">
        <f t="shared" si="2"/>
        <v>0</v>
      </c>
      <c r="N19" s="104">
        <f t="shared" si="2"/>
        <v>0</v>
      </c>
      <c r="O19" s="104">
        <f t="shared" si="2"/>
        <v>0</v>
      </c>
      <c r="P19" s="169">
        <f t="shared" si="2"/>
        <v>0</v>
      </c>
    </row>
    <row r="20" spans="1:16" x14ac:dyDescent="0.2">
      <c r="A20" s="164"/>
      <c r="B20" s="105" t="s">
        <v>68</v>
      </c>
      <c r="C20" s="221"/>
      <c r="D20" s="221"/>
      <c r="E20" s="231"/>
      <c r="F20" s="229"/>
      <c r="G20" s="231"/>
      <c r="H20" s="229"/>
      <c r="I20" s="231"/>
      <c r="J20" s="221"/>
      <c r="K20" s="221"/>
      <c r="L20" s="231"/>
      <c r="M20" s="229"/>
      <c r="N20" s="231"/>
      <c r="O20" s="229"/>
      <c r="P20" s="236"/>
    </row>
    <row r="21" spans="1:16" x14ac:dyDescent="0.2">
      <c r="A21" s="167" t="s">
        <v>70</v>
      </c>
      <c r="B21" s="105" t="s">
        <v>71</v>
      </c>
      <c r="C21" s="221"/>
      <c r="D21" s="221"/>
      <c r="E21" s="231"/>
      <c r="F21" s="229"/>
      <c r="G21" s="231"/>
      <c r="H21" s="229"/>
      <c r="I21" s="231"/>
      <c r="J21" s="221"/>
      <c r="K21" s="221"/>
      <c r="L21" s="231"/>
      <c r="M21" s="229"/>
      <c r="N21" s="231"/>
      <c r="O21" s="229"/>
      <c r="P21" s="236"/>
    </row>
    <row r="22" spans="1:16" x14ac:dyDescent="0.2">
      <c r="A22" s="167" t="s">
        <v>72</v>
      </c>
      <c r="B22" s="105" t="s">
        <v>73</v>
      </c>
      <c r="C22" s="221"/>
      <c r="D22" s="221"/>
      <c r="E22" s="231"/>
      <c r="F22" s="229"/>
      <c r="G22" s="231"/>
      <c r="H22" s="229"/>
      <c r="I22" s="231"/>
      <c r="J22" s="221"/>
      <c r="K22" s="221"/>
      <c r="L22" s="231"/>
      <c r="M22" s="229"/>
      <c r="N22" s="231"/>
      <c r="O22" s="229"/>
      <c r="P22" s="236"/>
    </row>
    <row r="23" spans="1:16" x14ac:dyDescent="0.2">
      <c r="A23" s="167" t="s">
        <v>74</v>
      </c>
      <c r="B23" s="105" t="s">
        <v>75</v>
      </c>
      <c r="C23" s="221"/>
      <c r="D23" s="221"/>
      <c r="E23" s="231"/>
      <c r="F23" s="229"/>
      <c r="G23" s="231"/>
      <c r="H23" s="229"/>
      <c r="I23" s="231"/>
      <c r="J23" s="221"/>
      <c r="K23" s="221"/>
      <c r="L23" s="231"/>
      <c r="M23" s="229"/>
      <c r="N23" s="231"/>
      <c r="O23" s="229"/>
      <c r="P23" s="236"/>
    </row>
    <row r="24" spans="1:16" x14ac:dyDescent="0.2">
      <c r="A24" s="167" t="s">
        <v>76</v>
      </c>
      <c r="B24" s="105" t="s">
        <v>77</v>
      </c>
      <c r="C24" s="223"/>
      <c r="D24" s="221"/>
      <c r="E24" s="231"/>
      <c r="F24" s="229"/>
      <c r="G24" s="231"/>
      <c r="H24" s="229"/>
      <c r="I24" s="231"/>
      <c r="J24" s="221"/>
      <c r="K24" s="221"/>
      <c r="L24" s="231"/>
      <c r="M24" s="229"/>
      <c r="N24" s="231"/>
      <c r="O24" s="229"/>
      <c r="P24" s="236"/>
    </row>
    <row r="25" spans="1:16" ht="13.5" thickBot="1" x14ac:dyDescent="0.25">
      <c r="A25" s="164"/>
      <c r="B25" s="106" t="s">
        <v>78</v>
      </c>
      <c r="C25" s="224"/>
      <c r="D25" s="224"/>
      <c r="E25" s="233"/>
      <c r="F25" s="241"/>
      <c r="G25" s="233"/>
      <c r="H25" s="241"/>
      <c r="I25" s="233"/>
      <c r="J25" s="224"/>
      <c r="K25" s="224"/>
      <c r="L25" s="233"/>
      <c r="M25" s="241"/>
      <c r="N25" s="233"/>
      <c r="O25" s="241"/>
      <c r="P25" s="237"/>
    </row>
    <row r="26" spans="1:16" ht="13.5" thickBot="1" x14ac:dyDescent="0.25">
      <c r="A26" s="170" t="s">
        <v>79</v>
      </c>
      <c r="B26" s="107"/>
      <c r="C26" s="108">
        <f t="shared" ref="C26:P26" si="3">SUM(C20:C25)</f>
        <v>0</v>
      </c>
      <c r="D26" s="108">
        <f t="shared" si="3"/>
        <v>0</v>
      </c>
      <c r="E26" s="108">
        <f t="shared" si="3"/>
        <v>0</v>
      </c>
      <c r="F26" s="108">
        <f t="shared" si="3"/>
        <v>0</v>
      </c>
      <c r="G26" s="108">
        <f t="shared" si="3"/>
        <v>0</v>
      </c>
      <c r="H26" s="108">
        <f t="shared" si="3"/>
        <v>0</v>
      </c>
      <c r="I26" s="108">
        <f t="shared" si="3"/>
        <v>0</v>
      </c>
      <c r="J26" s="108">
        <f t="shared" si="3"/>
        <v>0</v>
      </c>
      <c r="K26" s="108">
        <f t="shared" si="3"/>
        <v>0</v>
      </c>
      <c r="L26" s="108">
        <f t="shared" si="3"/>
        <v>0</v>
      </c>
      <c r="M26" s="108">
        <f t="shared" si="3"/>
        <v>0</v>
      </c>
      <c r="N26" s="108">
        <f t="shared" si="3"/>
        <v>0</v>
      </c>
      <c r="O26" s="108">
        <f t="shared" si="3"/>
        <v>0</v>
      </c>
      <c r="P26" s="171">
        <f t="shared" si="3"/>
        <v>0</v>
      </c>
    </row>
    <row r="27" spans="1:16" ht="13.5" thickBot="1" x14ac:dyDescent="0.25">
      <c r="A27" s="172" t="s">
        <v>80</v>
      </c>
      <c r="B27" s="109"/>
      <c r="C27" s="110" t="str">
        <f t="shared" ref="C27:P27" si="4">IF(C29&gt;=C8,"0:00",C8-C29)</f>
        <v>0:00</v>
      </c>
      <c r="D27" s="110" t="str">
        <f t="shared" si="4"/>
        <v>0:00</v>
      </c>
      <c r="E27" s="110">
        <f t="shared" si="4"/>
        <v>0.30208333333333331</v>
      </c>
      <c r="F27" s="110">
        <f t="shared" si="4"/>
        <v>0.30208333333333331</v>
      </c>
      <c r="G27" s="110">
        <f t="shared" si="4"/>
        <v>0.30208333333333331</v>
      </c>
      <c r="H27" s="110">
        <f t="shared" si="4"/>
        <v>0.30208333333333331</v>
      </c>
      <c r="I27" s="110">
        <f t="shared" si="4"/>
        <v>0.30208333333333331</v>
      </c>
      <c r="J27" s="110" t="str">
        <f t="shared" si="4"/>
        <v>0:00</v>
      </c>
      <c r="K27" s="110" t="str">
        <f t="shared" si="4"/>
        <v>0:00</v>
      </c>
      <c r="L27" s="110">
        <f t="shared" si="4"/>
        <v>0.30208333333333331</v>
      </c>
      <c r="M27" s="110">
        <f t="shared" si="4"/>
        <v>0.30208333333333331</v>
      </c>
      <c r="N27" s="110">
        <f t="shared" si="4"/>
        <v>0.30208333333333331</v>
      </c>
      <c r="O27" s="110">
        <f t="shared" si="4"/>
        <v>0.30208333333333331</v>
      </c>
      <c r="P27" s="173">
        <f t="shared" si="4"/>
        <v>0.30208333333333331</v>
      </c>
    </row>
    <row r="28" spans="1:16" ht="13.5" thickBot="1" x14ac:dyDescent="0.25">
      <c r="A28" s="174" t="s">
        <v>81</v>
      </c>
      <c r="B28" s="111"/>
      <c r="C28" s="225" t="s">
        <v>82</v>
      </c>
      <c r="D28" s="225" t="s">
        <v>82</v>
      </c>
      <c r="E28" s="234" t="s">
        <v>82</v>
      </c>
      <c r="F28" s="242" t="s">
        <v>82</v>
      </c>
      <c r="G28" s="234" t="s">
        <v>82</v>
      </c>
      <c r="H28" s="242" t="s">
        <v>82</v>
      </c>
      <c r="I28" s="234" t="s">
        <v>82</v>
      </c>
      <c r="J28" s="225" t="s">
        <v>82</v>
      </c>
      <c r="K28" s="225" t="s">
        <v>82</v>
      </c>
      <c r="L28" s="234" t="s">
        <v>82</v>
      </c>
      <c r="M28" s="242" t="s">
        <v>82</v>
      </c>
      <c r="N28" s="234" t="s">
        <v>82</v>
      </c>
      <c r="O28" s="242" t="s">
        <v>82</v>
      </c>
      <c r="P28" s="238" t="s">
        <v>82</v>
      </c>
    </row>
    <row r="29" spans="1:16" ht="13.5" thickTop="1" x14ac:dyDescent="0.2">
      <c r="A29" s="175" t="s">
        <v>83</v>
      </c>
      <c r="B29" s="141"/>
      <c r="C29" s="145">
        <f t="shared" ref="C29:P29" si="5">C26+C19</f>
        <v>0</v>
      </c>
      <c r="D29" s="145">
        <f t="shared" si="5"/>
        <v>0</v>
      </c>
      <c r="E29" s="145">
        <f t="shared" si="5"/>
        <v>0</v>
      </c>
      <c r="F29" s="145">
        <f t="shared" si="5"/>
        <v>0</v>
      </c>
      <c r="G29" s="145">
        <f t="shared" si="5"/>
        <v>0</v>
      </c>
      <c r="H29" s="145">
        <f t="shared" si="5"/>
        <v>0</v>
      </c>
      <c r="I29" s="145">
        <f t="shared" si="5"/>
        <v>0</v>
      </c>
      <c r="J29" s="145">
        <f t="shared" si="5"/>
        <v>0</v>
      </c>
      <c r="K29" s="145">
        <f t="shared" si="5"/>
        <v>0</v>
      </c>
      <c r="L29" s="145">
        <f t="shared" si="5"/>
        <v>0</v>
      </c>
      <c r="M29" s="145">
        <f t="shared" si="5"/>
        <v>0</v>
      </c>
      <c r="N29" s="145">
        <f t="shared" si="5"/>
        <v>0</v>
      </c>
      <c r="O29" s="145">
        <f t="shared" si="5"/>
        <v>0</v>
      </c>
      <c r="P29" s="176">
        <f t="shared" si="5"/>
        <v>0</v>
      </c>
    </row>
    <row r="30" spans="1:16" x14ac:dyDescent="0.2">
      <c r="A30" s="177" t="s">
        <v>84</v>
      </c>
      <c r="B30" s="142"/>
      <c r="C30" s="226">
        <f>IF(L3 ="Y", 0-L2, L2)</f>
        <v>-25.374999999999996</v>
      </c>
      <c r="D30" s="226">
        <f t="shared" ref="D30:P30" si="6">C32</f>
        <v>-25.374999999999996</v>
      </c>
      <c r="E30" s="235">
        <f t="shared" si="6"/>
        <v>-25.374999999999996</v>
      </c>
      <c r="F30" s="243">
        <f t="shared" si="6"/>
        <v>-25.677083333333329</v>
      </c>
      <c r="G30" s="235">
        <f t="shared" si="6"/>
        <v>-25.979166666666661</v>
      </c>
      <c r="H30" s="243">
        <f t="shared" si="6"/>
        <v>-26.281249999999993</v>
      </c>
      <c r="I30" s="235">
        <f t="shared" si="6"/>
        <v>-26.583333333333325</v>
      </c>
      <c r="J30" s="226">
        <f t="shared" si="6"/>
        <v>-26.885416666666657</v>
      </c>
      <c r="K30" s="226">
        <f t="shared" si="6"/>
        <v>-26.885416666666657</v>
      </c>
      <c r="L30" s="235">
        <f t="shared" si="6"/>
        <v>-26.885416666666657</v>
      </c>
      <c r="M30" s="243">
        <f t="shared" si="6"/>
        <v>-27.187499999999989</v>
      </c>
      <c r="N30" s="235">
        <f t="shared" si="6"/>
        <v>-27.489583333333321</v>
      </c>
      <c r="O30" s="243">
        <f t="shared" si="6"/>
        <v>-27.791666666666654</v>
      </c>
      <c r="P30" s="239">
        <f t="shared" si="6"/>
        <v>-28.093749999999986</v>
      </c>
    </row>
    <row r="31" spans="1:16" x14ac:dyDescent="0.2">
      <c r="A31" s="177" t="s">
        <v>85</v>
      </c>
      <c r="B31" s="142"/>
      <c r="C31" s="226">
        <f t="shared" ref="C31:P31" si="7">IF(AND(C29=0,C27=0),"0:00", C29-C8)</f>
        <v>0</v>
      </c>
      <c r="D31" s="226">
        <f t="shared" si="7"/>
        <v>0</v>
      </c>
      <c r="E31" s="235">
        <f t="shared" si="7"/>
        <v>-0.30208333333333331</v>
      </c>
      <c r="F31" s="243">
        <f t="shared" si="7"/>
        <v>-0.30208333333333331</v>
      </c>
      <c r="G31" s="235">
        <f t="shared" si="7"/>
        <v>-0.30208333333333331</v>
      </c>
      <c r="H31" s="243">
        <f t="shared" si="7"/>
        <v>-0.30208333333333331</v>
      </c>
      <c r="I31" s="235">
        <f t="shared" si="7"/>
        <v>-0.30208333333333331</v>
      </c>
      <c r="J31" s="226">
        <f t="shared" si="7"/>
        <v>0</v>
      </c>
      <c r="K31" s="226">
        <f t="shared" si="7"/>
        <v>0</v>
      </c>
      <c r="L31" s="235">
        <f t="shared" si="7"/>
        <v>-0.30208333333333331</v>
      </c>
      <c r="M31" s="243">
        <f t="shared" si="7"/>
        <v>-0.30208333333333331</v>
      </c>
      <c r="N31" s="235">
        <f t="shared" si="7"/>
        <v>-0.30208333333333331</v>
      </c>
      <c r="O31" s="243">
        <f t="shared" si="7"/>
        <v>-0.30208333333333331</v>
      </c>
      <c r="P31" s="239">
        <f t="shared" si="7"/>
        <v>-0.30208333333333331</v>
      </c>
    </row>
    <row r="32" spans="1:16" ht="13.5" thickBot="1" x14ac:dyDescent="0.25">
      <c r="A32" s="178" t="s">
        <v>86</v>
      </c>
      <c r="B32" s="143"/>
      <c r="C32" s="144">
        <f t="shared" ref="C32:P32" si="8">C30+C31</f>
        <v>-25.374999999999996</v>
      </c>
      <c r="D32" s="144">
        <f t="shared" si="8"/>
        <v>-25.374999999999996</v>
      </c>
      <c r="E32" s="144">
        <f t="shared" si="8"/>
        <v>-25.677083333333329</v>
      </c>
      <c r="F32" s="144">
        <f t="shared" si="8"/>
        <v>-25.979166666666661</v>
      </c>
      <c r="G32" s="144">
        <f t="shared" si="8"/>
        <v>-26.281249999999993</v>
      </c>
      <c r="H32" s="144">
        <f t="shared" si="8"/>
        <v>-26.583333333333325</v>
      </c>
      <c r="I32" s="144">
        <f t="shared" si="8"/>
        <v>-26.885416666666657</v>
      </c>
      <c r="J32" s="144">
        <f t="shared" si="8"/>
        <v>-26.885416666666657</v>
      </c>
      <c r="K32" s="144">
        <f t="shared" si="8"/>
        <v>-26.885416666666657</v>
      </c>
      <c r="L32" s="144">
        <f t="shared" si="8"/>
        <v>-27.187499999999989</v>
      </c>
      <c r="M32" s="144">
        <f t="shared" si="8"/>
        <v>-27.489583333333321</v>
      </c>
      <c r="N32" s="144">
        <f t="shared" si="8"/>
        <v>-27.791666666666654</v>
      </c>
      <c r="O32" s="144">
        <f t="shared" si="8"/>
        <v>-28.093749999999986</v>
      </c>
      <c r="P32" s="179">
        <f t="shared" si="8"/>
        <v>-28.395833333333318</v>
      </c>
    </row>
    <row r="33" spans="1:16" ht="13.5" thickBot="1" x14ac:dyDescent="0.25">
      <c r="A33" s="60"/>
      <c r="B33" s="12"/>
      <c r="C33" s="12"/>
      <c r="D33" s="12"/>
      <c r="E33" s="12"/>
      <c r="F33" s="12"/>
      <c r="G33" s="12"/>
      <c r="H33" s="12"/>
      <c r="I33" s="12"/>
      <c r="J33" s="12"/>
      <c r="K33" s="12"/>
      <c r="L33" s="12"/>
      <c r="M33" s="12"/>
      <c r="N33" s="12"/>
      <c r="O33" s="12"/>
      <c r="P33" s="30"/>
    </row>
    <row r="34" spans="1:16" x14ac:dyDescent="0.2">
      <c r="A34" s="60"/>
      <c r="B34" s="57"/>
      <c r="C34" s="12"/>
      <c r="D34" s="12"/>
      <c r="E34" s="12"/>
      <c r="F34" s="12"/>
      <c r="G34" s="12"/>
      <c r="H34" s="127"/>
      <c r="I34" s="128"/>
      <c r="J34" s="305" t="s">
        <v>87</v>
      </c>
      <c r="K34" s="305"/>
      <c r="L34" s="305"/>
      <c r="M34" s="305"/>
      <c r="N34" s="128"/>
      <c r="O34" s="129"/>
      <c r="P34" s="30"/>
    </row>
    <row r="35" spans="1:16" x14ac:dyDescent="0.2">
      <c r="A35" s="60"/>
      <c r="B35" s="59"/>
      <c r="C35" s="12"/>
      <c r="D35" s="12"/>
      <c r="E35" s="12"/>
      <c r="F35" s="31"/>
      <c r="G35" s="12"/>
      <c r="H35" s="130"/>
      <c r="I35" s="91"/>
      <c r="J35" s="91"/>
      <c r="K35" s="91"/>
      <c r="L35" s="91"/>
      <c r="M35" s="91"/>
      <c r="N35" s="91"/>
      <c r="O35" s="131"/>
      <c r="P35" s="30"/>
    </row>
    <row r="36" spans="1:16" x14ac:dyDescent="0.2">
      <c r="A36" s="180" t="s">
        <v>88</v>
      </c>
      <c r="B36" s="33"/>
      <c r="C36" s="33"/>
      <c r="D36" s="33"/>
      <c r="E36" s="33"/>
      <c r="F36" s="12" t="s">
        <v>89</v>
      </c>
      <c r="G36" s="35"/>
      <c r="H36" s="132" t="s">
        <v>90</v>
      </c>
      <c r="I36" s="96"/>
      <c r="J36" s="96"/>
      <c r="K36" s="90">
        <f>C30</f>
        <v>-25.374999999999996</v>
      </c>
      <c r="L36" s="93" t="s">
        <v>91</v>
      </c>
      <c r="M36" s="91" t="s">
        <v>68</v>
      </c>
      <c r="N36" s="97">
        <f>SUM(C20:P20)</f>
        <v>0</v>
      </c>
      <c r="O36" s="131"/>
      <c r="P36" s="30"/>
    </row>
    <row r="37" spans="1:16" x14ac:dyDescent="0.2">
      <c r="A37" s="60" t="s">
        <v>92</v>
      </c>
      <c r="B37" s="12"/>
      <c r="C37" s="12"/>
      <c r="D37" s="12"/>
      <c r="E37" s="12"/>
      <c r="F37" s="12"/>
      <c r="G37" s="12"/>
      <c r="H37" s="132" t="s">
        <v>93</v>
      </c>
      <c r="I37" s="96"/>
      <c r="J37" s="96"/>
      <c r="K37" s="90">
        <f>SUM(C19:P19)</f>
        <v>0</v>
      </c>
      <c r="L37" s="91"/>
      <c r="M37" s="91" t="s">
        <v>71</v>
      </c>
      <c r="N37" s="97">
        <f>SUM(C21:P21)</f>
        <v>0</v>
      </c>
      <c r="O37" s="131"/>
      <c r="P37" s="30"/>
    </row>
    <row r="38" spans="1:16" x14ac:dyDescent="0.2">
      <c r="A38" s="60"/>
      <c r="B38" s="12"/>
      <c r="C38" s="12"/>
      <c r="D38" s="12"/>
      <c r="E38" s="12"/>
      <c r="F38" s="12"/>
      <c r="G38" s="12"/>
      <c r="H38" s="132" t="s">
        <v>94</v>
      </c>
      <c r="I38" s="96"/>
      <c r="J38" s="96"/>
      <c r="K38" s="90">
        <f>SUM(C26:P26)</f>
        <v>0</v>
      </c>
      <c r="L38" s="91"/>
      <c r="M38" s="91" t="s">
        <v>73</v>
      </c>
      <c r="N38" s="97">
        <f>SUM(C22:P22)</f>
        <v>0</v>
      </c>
      <c r="O38" s="131"/>
      <c r="P38" s="30"/>
    </row>
    <row r="39" spans="1:16" x14ac:dyDescent="0.2">
      <c r="A39" s="60"/>
      <c r="B39" s="12"/>
      <c r="C39" s="12"/>
      <c r="D39" s="12"/>
      <c r="E39" s="12"/>
      <c r="F39" s="12"/>
      <c r="G39" s="12"/>
      <c r="H39" s="132" t="s">
        <v>95</v>
      </c>
      <c r="I39" s="96"/>
      <c r="J39" s="96"/>
      <c r="K39" s="90">
        <f>SUM(C8:P8)</f>
        <v>3.0208333333333335</v>
      </c>
      <c r="L39" s="91"/>
      <c r="M39" s="91" t="s">
        <v>78</v>
      </c>
      <c r="N39" s="97">
        <f>SUM(C25:P25)</f>
        <v>0</v>
      </c>
      <c r="O39" s="131"/>
      <c r="P39" s="30"/>
    </row>
    <row r="40" spans="1:16" x14ac:dyDescent="0.2">
      <c r="A40" s="60"/>
      <c r="B40" s="12"/>
      <c r="C40" s="12"/>
      <c r="D40" s="12"/>
      <c r="E40" s="12"/>
      <c r="F40" s="31"/>
      <c r="G40" s="12"/>
      <c r="H40" s="133"/>
      <c r="I40" s="91"/>
      <c r="J40" s="91"/>
      <c r="K40" s="91"/>
      <c r="L40" s="91"/>
      <c r="M40" s="91" t="s">
        <v>96</v>
      </c>
      <c r="N40" s="97">
        <f>SUM(C24:P24)</f>
        <v>0</v>
      </c>
      <c r="O40" s="131"/>
      <c r="P40" s="30"/>
    </row>
    <row r="41" spans="1:16" x14ac:dyDescent="0.2">
      <c r="A41" s="180" t="s">
        <v>97</v>
      </c>
      <c r="B41" s="33"/>
      <c r="C41" s="33"/>
      <c r="D41" s="33"/>
      <c r="E41" s="33"/>
      <c r="F41" s="33" t="s">
        <v>89</v>
      </c>
      <c r="G41" s="12"/>
      <c r="H41" s="134"/>
      <c r="I41" s="96"/>
      <c r="J41" s="95" t="s">
        <v>98</v>
      </c>
      <c r="K41" s="97">
        <f>(SUM(K36:K38)-(K39))</f>
        <v>-28.395833333333329</v>
      </c>
      <c r="L41" s="91"/>
      <c r="M41" s="94" t="s">
        <v>99</v>
      </c>
      <c r="N41" s="97">
        <f>SUM(C27:P27)</f>
        <v>3.0208333333333335</v>
      </c>
      <c r="O41" s="131"/>
      <c r="P41" s="30"/>
    </row>
    <row r="42" spans="1:16" ht="13.5" thickBot="1" x14ac:dyDescent="0.25">
      <c r="A42" s="60" t="s">
        <v>100</v>
      </c>
      <c r="B42" s="12"/>
      <c r="C42" s="12"/>
      <c r="D42" s="12"/>
      <c r="E42" s="12"/>
      <c r="F42" s="12"/>
      <c r="G42" s="12"/>
      <c r="H42" s="135"/>
      <c r="I42" s="136"/>
      <c r="J42" s="137" t="s">
        <v>101</v>
      </c>
      <c r="K42" s="138">
        <f>K78</f>
        <v>0</v>
      </c>
      <c r="L42" s="139"/>
      <c r="M42" s="139"/>
      <c r="N42" s="139"/>
      <c r="O42" s="140"/>
      <c r="P42" s="30"/>
    </row>
    <row r="43" spans="1:16" ht="13.5" thickBot="1" x14ac:dyDescent="0.25">
      <c r="A43" s="181"/>
      <c r="B43" s="37"/>
      <c r="C43" s="37"/>
      <c r="D43" s="37"/>
      <c r="E43" s="37"/>
      <c r="F43" s="37"/>
      <c r="G43" s="37"/>
      <c r="H43" s="37"/>
      <c r="I43" s="37"/>
      <c r="J43" s="37"/>
      <c r="K43" s="37"/>
      <c r="L43" s="37"/>
      <c r="M43" s="37"/>
      <c r="N43" s="37"/>
      <c r="O43" s="37"/>
      <c r="P43" s="38"/>
    </row>
    <row r="44" spans="1:16" ht="13.5" customHeight="1" x14ac:dyDescent="0.25">
      <c r="A44" s="155"/>
      <c r="B44" s="27"/>
      <c r="C44" s="156"/>
      <c r="D44" s="27"/>
      <c r="E44" s="27"/>
      <c r="F44" s="27"/>
      <c r="G44" s="157"/>
      <c r="H44" s="158"/>
      <c r="I44" s="159"/>
      <c r="J44" s="158"/>
      <c r="K44" s="160"/>
      <c r="L44" s="27"/>
      <c r="M44" s="27"/>
      <c r="N44" s="27"/>
      <c r="O44" s="27"/>
      <c r="P44" s="212"/>
    </row>
    <row r="45" spans="1:16" ht="13.5" customHeight="1" thickBot="1" x14ac:dyDescent="0.25">
      <c r="A45" s="12"/>
      <c r="B45" s="12"/>
      <c r="C45" s="12"/>
      <c r="D45" s="12"/>
      <c r="E45" s="12"/>
      <c r="F45" s="12"/>
      <c r="G45" s="12"/>
      <c r="H45" s="12"/>
      <c r="I45" s="12"/>
      <c r="J45" s="12"/>
      <c r="K45" s="12"/>
      <c r="L45" s="12"/>
      <c r="M45" s="12"/>
      <c r="N45" s="12"/>
      <c r="O45" s="12"/>
      <c r="P45" s="12"/>
    </row>
    <row r="46" spans="1:16" ht="19.5" thickTop="1" thickBot="1" x14ac:dyDescent="0.3">
      <c r="A46" s="3"/>
      <c r="B46" s="4"/>
      <c r="C46" s="5" t="s">
        <v>102</v>
      </c>
      <c r="D46" s="4"/>
      <c r="E46" s="4"/>
      <c r="F46" s="4"/>
      <c r="G46" s="6"/>
      <c r="H46" s="7"/>
      <c r="I46" s="8"/>
      <c r="J46" s="7"/>
      <c r="K46" s="9"/>
      <c r="L46" s="4"/>
      <c r="M46" s="4"/>
      <c r="N46" s="4"/>
      <c r="O46" s="4"/>
      <c r="P46" s="10"/>
    </row>
    <row r="47" spans="1:16" x14ac:dyDescent="0.2">
      <c r="A47" s="11"/>
      <c r="B47" s="12"/>
      <c r="C47" s="76" t="s">
        <v>36</v>
      </c>
      <c r="D47" s="196">
        <f>D2</f>
        <v>43226</v>
      </c>
      <c r="E47" s="83" t="s">
        <v>37</v>
      </c>
      <c r="F47" s="197"/>
      <c r="G47" s="79"/>
      <c r="H47" s="79"/>
      <c r="I47" s="79"/>
      <c r="J47" s="198"/>
      <c r="K47" s="79"/>
      <c r="L47" s="79"/>
      <c r="M47" s="79"/>
      <c r="N47" s="79"/>
      <c r="O47" s="79"/>
      <c r="P47" s="199"/>
    </row>
    <row r="48" spans="1:16" x14ac:dyDescent="0.2">
      <c r="A48" s="11"/>
      <c r="B48" s="12"/>
      <c r="C48" s="77" t="s">
        <v>40</v>
      </c>
      <c r="D48" s="201" t="str">
        <f>D3</f>
        <v>Your Name Goes here</v>
      </c>
      <c r="E48" s="201"/>
      <c r="F48" s="201"/>
      <c r="G48" s="80"/>
      <c r="H48" s="80"/>
      <c r="I48" s="81"/>
      <c r="J48" s="80"/>
      <c r="K48" s="80"/>
      <c r="L48" s="80"/>
      <c r="M48" s="80"/>
      <c r="N48" s="80"/>
      <c r="O48" s="80"/>
      <c r="P48" s="200"/>
    </row>
    <row r="49" spans="1:17" x14ac:dyDescent="0.2">
      <c r="A49" s="11"/>
      <c r="B49" s="12"/>
      <c r="C49" s="78" t="s">
        <v>126</v>
      </c>
      <c r="D49" s="201" t="str">
        <f>D4</f>
        <v>Pos no.</v>
      </c>
      <c r="E49" s="201"/>
      <c r="F49" s="201"/>
      <c r="G49" s="80"/>
      <c r="H49" s="201"/>
      <c r="I49" s="81"/>
      <c r="J49" s="81"/>
      <c r="K49" s="81"/>
      <c r="L49" s="80"/>
      <c r="M49" s="80"/>
      <c r="N49" s="80"/>
      <c r="O49" s="80"/>
      <c r="P49" s="200"/>
    </row>
    <row r="50" spans="1:17" ht="13.5" customHeight="1" x14ac:dyDescent="0.2">
      <c r="A50" s="11"/>
      <c r="B50" s="12"/>
      <c r="C50" s="77" t="s">
        <v>49</v>
      </c>
      <c r="D50" s="201" t="str">
        <f>D5</f>
        <v>Your Unit Name goes here</v>
      </c>
      <c r="E50" s="201"/>
      <c r="F50" s="201"/>
      <c r="G50" s="82"/>
      <c r="H50" s="82"/>
      <c r="I50" s="82"/>
      <c r="J50" s="82"/>
      <c r="K50" s="82"/>
      <c r="L50" s="82"/>
      <c r="M50" s="82"/>
      <c r="N50" s="82"/>
      <c r="O50" s="82"/>
      <c r="P50" s="202"/>
    </row>
    <row r="51" spans="1:17" x14ac:dyDescent="0.2">
      <c r="A51" s="11"/>
      <c r="B51" s="13"/>
      <c r="C51" s="84" t="s">
        <v>54</v>
      </c>
      <c r="D51" s="85" t="s">
        <v>55</v>
      </c>
      <c r="E51" s="85" t="s">
        <v>56</v>
      </c>
      <c r="F51" s="85" t="s">
        <v>57</v>
      </c>
      <c r="G51" s="85" t="s">
        <v>58</v>
      </c>
      <c r="H51" s="85" t="s">
        <v>59</v>
      </c>
      <c r="I51" s="85" t="s">
        <v>60</v>
      </c>
      <c r="J51" s="85" t="s">
        <v>54</v>
      </c>
      <c r="K51" s="85" t="s">
        <v>55</v>
      </c>
      <c r="L51" s="85" t="s">
        <v>56</v>
      </c>
      <c r="M51" s="85" t="s">
        <v>57</v>
      </c>
      <c r="N51" s="85" t="s">
        <v>58</v>
      </c>
      <c r="O51" s="85" t="s">
        <v>59</v>
      </c>
      <c r="P51" s="86" t="s">
        <v>60</v>
      </c>
    </row>
    <row r="52" spans="1:17" ht="13.5" thickBot="1" x14ac:dyDescent="0.25">
      <c r="A52" s="11"/>
      <c r="B52" s="13"/>
      <c r="C52" s="87">
        <f>C7</f>
        <v>43226</v>
      </c>
      <c r="D52" s="88">
        <f>$C$7+1</f>
        <v>43227</v>
      </c>
      <c r="E52" s="88">
        <f>$C$7+2</f>
        <v>43228</v>
      </c>
      <c r="F52" s="88">
        <f>$C$7+3</f>
        <v>43229</v>
      </c>
      <c r="G52" s="88">
        <f>$C$7+4</f>
        <v>43230</v>
      </c>
      <c r="H52" s="88">
        <f>$C$7+5</f>
        <v>43231</v>
      </c>
      <c r="I52" s="88">
        <f>$C$7+6</f>
        <v>43232</v>
      </c>
      <c r="J52" s="88">
        <f>$C$7+7</f>
        <v>43233</v>
      </c>
      <c r="K52" s="88">
        <f>$C$7+8</f>
        <v>43234</v>
      </c>
      <c r="L52" s="88">
        <f>$C$7+9</f>
        <v>43235</v>
      </c>
      <c r="M52" s="88">
        <f>$C$7+10</f>
        <v>43236</v>
      </c>
      <c r="N52" s="88">
        <f>$C$7+11</f>
        <v>43237</v>
      </c>
      <c r="O52" s="88">
        <f>$C$7+12</f>
        <v>43238</v>
      </c>
      <c r="P52" s="89">
        <f>$C$7+13</f>
        <v>43239</v>
      </c>
      <c r="Q52" s="1"/>
    </row>
    <row r="53" spans="1:17" ht="13.5" thickBot="1" x14ac:dyDescent="0.25">
      <c r="A53" s="206" t="s">
        <v>61</v>
      </c>
      <c r="B53" s="80"/>
      <c r="C53" s="203">
        <f>C8</f>
        <v>0</v>
      </c>
      <c r="D53" s="204">
        <f t="shared" ref="D53:P53" si="9">D8</f>
        <v>0</v>
      </c>
      <c r="E53" s="204">
        <f t="shared" si="9"/>
        <v>0.30208333333333331</v>
      </c>
      <c r="F53" s="204">
        <f t="shared" si="9"/>
        <v>0.30208333333333331</v>
      </c>
      <c r="G53" s="204">
        <f t="shared" si="9"/>
        <v>0.30208333333333331</v>
      </c>
      <c r="H53" s="204">
        <f t="shared" si="9"/>
        <v>0.30208333333333331</v>
      </c>
      <c r="I53" s="204">
        <f t="shared" si="9"/>
        <v>0.30208333333333331</v>
      </c>
      <c r="J53" s="204">
        <f t="shared" si="9"/>
        <v>0</v>
      </c>
      <c r="K53" s="204">
        <f t="shared" si="9"/>
        <v>0</v>
      </c>
      <c r="L53" s="204">
        <f t="shared" si="9"/>
        <v>0.30208333333333331</v>
      </c>
      <c r="M53" s="204">
        <f t="shared" si="9"/>
        <v>0.30208333333333331</v>
      </c>
      <c r="N53" s="204">
        <f t="shared" si="9"/>
        <v>0.30208333333333331</v>
      </c>
      <c r="O53" s="204">
        <f t="shared" si="9"/>
        <v>0.30208333333333331</v>
      </c>
      <c r="P53" s="205">
        <f t="shared" si="9"/>
        <v>0.30208333333333331</v>
      </c>
      <c r="Q53" s="1"/>
    </row>
    <row r="54" spans="1:17" hidden="1" x14ac:dyDescent="0.2">
      <c r="A54" s="11"/>
      <c r="B54" s="13" t="s">
        <v>103</v>
      </c>
      <c r="C54" s="16">
        <f t="shared" ref="C54:P54" si="10">C53*24</f>
        <v>0</v>
      </c>
      <c r="D54" s="16">
        <f t="shared" si="10"/>
        <v>0</v>
      </c>
      <c r="E54" s="16">
        <f t="shared" si="10"/>
        <v>7.25</v>
      </c>
      <c r="F54" s="16">
        <f t="shared" si="10"/>
        <v>7.25</v>
      </c>
      <c r="G54" s="16">
        <f t="shared" si="10"/>
        <v>7.25</v>
      </c>
      <c r="H54" s="16">
        <f t="shared" si="10"/>
        <v>7.25</v>
      </c>
      <c r="I54" s="16">
        <f t="shared" si="10"/>
        <v>7.25</v>
      </c>
      <c r="J54" s="16">
        <f t="shared" si="10"/>
        <v>0</v>
      </c>
      <c r="K54" s="16">
        <f t="shared" si="10"/>
        <v>0</v>
      </c>
      <c r="L54" s="16">
        <f t="shared" si="10"/>
        <v>7.25</v>
      </c>
      <c r="M54" s="16">
        <f t="shared" si="10"/>
        <v>7.25</v>
      </c>
      <c r="N54" s="16">
        <f t="shared" si="10"/>
        <v>7.25</v>
      </c>
      <c r="O54" s="16">
        <f t="shared" si="10"/>
        <v>7.25</v>
      </c>
      <c r="P54" s="17">
        <f t="shared" si="10"/>
        <v>7.25</v>
      </c>
      <c r="Q54" s="2"/>
    </row>
    <row r="55" spans="1:17" x14ac:dyDescent="0.2">
      <c r="A55" s="11"/>
      <c r="B55" s="13"/>
      <c r="C55" s="45"/>
      <c r="D55" s="45"/>
      <c r="E55" s="45"/>
      <c r="F55" s="45"/>
      <c r="G55" s="45"/>
      <c r="H55" s="45"/>
      <c r="I55" s="45"/>
      <c r="J55" s="45"/>
      <c r="K55" s="45"/>
      <c r="L55" s="45"/>
      <c r="M55" s="45"/>
      <c r="N55" s="45"/>
      <c r="O55" s="45"/>
      <c r="P55" s="17"/>
      <c r="Q55" s="2"/>
    </row>
    <row r="56" spans="1:17" x14ac:dyDescent="0.2">
      <c r="A56" s="18" t="s">
        <v>104</v>
      </c>
      <c r="B56" s="19" t="s">
        <v>63</v>
      </c>
      <c r="C56" s="20">
        <v>0</v>
      </c>
      <c r="D56" s="20">
        <v>0</v>
      </c>
      <c r="E56" s="20">
        <v>0</v>
      </c>
      <c r="F56" s="20">
        <v>0</v>
      </c>
      <c r="G56" s="20">
        <v>0</v>
      </c>
      <c r="H56" s="20">
        <v>0</v>
      </c>
      <c r="I56" s="20">
        <v>0</v>
      </c>
      <c r="J56" s="20">
        <v>0</v>
      </c>
      <c r="K56" s="20">
        <v>0</v>
      </c>
      <c r="L56" s="20">
        <v>0</v>
      </c>
      <c r="M56" s="20">
        <v>0</v>
      </c>
      <c r="N56" s="20">
        <v>0</v>
      </c>
      <c r="O56" s="20">
        <v>0</v>
      </c>
      <c r="P56" s="21">
        <v>0</v>
      </c>
    </row>
    <row r="57" spans="1:17" x14ac:dyDescent="0.2">
      <c r="A57" s="15" t="s">
        <v>105</v>
      </c>
      <c r="B57" s="19" t="s">
        <v>64</v>
      </c>
      <c r="C57" s="20">
        <v>0</v>
      </c>
      <c r="D57" s="20">
        <v>0</v>
      </c>
      <c r="E57" s="20">
        <v>0</v>
      </c>
      <c r="F57" s="20">
        <v>0</v>
      </c>
      <c r="G57" s="20">
        <v>0</v>
      </c>
      <c r="H57" s="20">
        <v>0</v>
      </c>
      <c r="I57" s="20">
        <v>0</v>
      </c>
      <c r="J57" s="20">
        <v>0</v>
      </c>
      <c r="K57" s="20">
        <v>0</v>
      </c>
      <c r="L57" s="20">
        <v>0</v>
      </c>
      <c r="M57" s="20">
        <v>0</v>
      </c>
      <c r="N57" s="20">
        <v>0</v>
      </c>
      <c r="O57" s="20">
        <v>0</v>
      </c>
      <c r="P57" s="21">
        <v>0</v>
      </c>
    </row>
    <row r="58" spans="1:17" x14ac:dyDescent="0.2">
      <c r="A58" s="11"/>
      <c r="B58" s="19" t="s">
        <v>63</v>
      </c>
      <c r="C58" s="20"/>
      <c r="D58" s="20"/>
      <c r="E58" s="20"/>
      <c r="F58" s="20"/>
      <c r="G58" s="20"/>
      <c r="H58" s="20"/>
      <c r="I58" s="20"/>
      <c r="J58" s="20"/>
      <c r="K58" s="20"/>
      <c r="L58" s="20"/>
      <c r="M58" s="20"/>
      <c r="N58" s="20"/>
      <c r="O58" s="20"/>
      <c r="P58" s="21"/>
    </row>
    <row r="59" spans="1:17" x14ac:dyDescent="0.2">
      <c r="A59" s="11"/>
      <c r="B59" s="19" t="s">
        <v>64</v>
      </c>
      <c r="C59" s="20"/>
      <c r="D59" s="20"/>
      <c r="E59" s="20"/>
      <c r="F59" s="20"/>
      <c r="G59" s="20"/>
      <c r="H59" s="20"/>
      <c r="I59" s="20"/>
      <c r="J59" s="20"/>
      <c r="K59" s="20"/>
      <c r="L59" s="20"/>
      <c r="M59" s="20"/>
      <c r="N59" s="20"/>
      <c r="O59" s="20"/>
      <c r="P59" s="21"/>
    </row>
    <row r="60" spans="1:17" ht="13.5" thickBot="1" x14ac:dyDescent="0.25">
      <c r="A60" s="46"/>
      <c r="B60" s="207" t="s">
        <v>65</v>
      </c>
      <c r="C60" s="208">
        <f t="shared" ref="C60:P60" si="11">(C57-C56)+(C59-C58)</f>
        <v>0</v>
      </c>
      <c r="D60" s="209">
        <f t="shared" si="11"/>
        <v>0</v>
      </c>
      <c r="E60" s="209">
        <f t="shared" si="11"/>
        <v>0</v>
      </c>
      <c r="F60" s="209">
        <f t="shared" si="11"/>
        <v>0</v>
      </c>
      <c r="G60" s="209">
        <f t="shared" si="11"/>
        <v>0</v>
      </c>
      <c r="H60" s="209">
        <f t="shared" si="11"/>
        <v>0</v>
      </c>
      <c r="I60" s="209">
        <f t="shared" si="11"/>
        <v>0</v>
      </c>
      <c r="J60" s="209">
        <f t="shared" si="11"/>
        <v>0</v>
      </c>
      <c r="K60" s="209">
        <f t="shared" si="11"/>
        <v>0</v>
      </c>
      <c r="L60" s="209">
        <f t="shared" si="11"/>
        <v>0</v>
      </c>
      <c r="M60" s="209">
        <f t="shared" si="11"/>
        <v>0</v>
      </c>
      <c r="N60" s="209">
        <f t="shared" si="11"/>
        <v>0</v>
      </c>
      <c r="O60" s="209">
        <f t="shared" si="11"/>
        <v>0</v>
      </c>
      <c r="P60" s="92">
        <f t="shared" si="11"/>
        <v>0</v>
      </c>
    </row>
    <row r="61" spans="1:17" x14ac:dyDescent="0.2">
      <c r="A61" s="11"/>
      <c r="B61" s="13"/>
      <c r="C61" s="44"/>
      <c r="D61" s="44"/>
      <c r="E61" s="44"/>
      <c r="F61" s="44"/>
      <c r="G61" s="44"/>
      <c r="H61" s="44"/>
      <c r="I61" s="44"/>
      <c r="J61" s="44"/>
      <c r="K61" s="44"/>
      <c r="L61" s="44"/>
      <c r="M61" s="44"/>
      <c r="N61" s="44"/>
      <c r="O61" s="44"/>
      <c r="P61" s="47"/>
    </row>
    <row r="62" spans="1:17" x14ac:dyDescent="0.2">
      <c r="A62" s="18" t="s">
        <v>106</v>
      </c>
      <c r="B62" s="61"/>
      <c r="C62" s="67">
        <v>0</v>
      </c>
      <c r="D62" s="67">
        <v>0</v>
      </c>
      <c r="E62" s="67">
        <v>0</v>
      </c>
      <c r="F62" s="67">
        <v>0</v>
      </c>
      <c r="G62" s="67">
        <v>0</v>
      </c>
      <c r="H62" s="67">
        <v>0</v>
      </c>
      <c r="I62" s="67">
        <v>0</v>
      </c>
      <c r="J62" s="67">
        <v>0</v>
      </c>
      <c r="K62" s="67">
        <v>0</v>
      </c>
      <c r="L62" s="67">
        <v>0</v>
      </c>
      <c r="M62" s="67">
        <v>0</v>
      </c>
      <c r="N62" s="67">
        <v>0</v>
      </c>
      <c r="O62" s="67">
        <v>0</v>
      </c>
      <c r="P62" s="68">
        <v>0</v>
      </c>
    </row>
    <row r="63" spans="1:17" x14ac:dyDescent="0.2">
      <c r="A63" s="62" t="s">
        <v>107</v>
      </c>
      <c r="B63" s="63"/>
      <c r="C63" s="67">
        <f t="shared" ref="C63:P63" si="12">(C60-C62)</f>
        <v>0</v>
      </c>
      <c r="D63" s="67">
        <f t="shared" si="12"/>
        <v>0</v>
      </c>
      <c r="E63" s="67">
        <f t="shared" si="12"/>
        <v>0</v>
      </c>
      <c r="F63" s="67">
        <f t="shared" si="12"/>
        <v>0</v>
      </c>
      <c r="G63" s="67">
        <f t="shared" si="12"/>
        <v>0</v>
      </c>
      <c r="H63" s="67">
        <f t="shared" si="12"/>
        <v>0</v>
      </c>
      <c r="I63" s="67">
        <f t="shared" si="12"/>
        <v>0</v>
      </c>
      <c r="J63" s="67">
        <f t="shared" si="12"/>
        <v>0</v>
      </c>
      <c r="K63" s="67">
        <f t="shared" si="12"/>
        <v>0</v>
      </c>
      <c r="L63" s="67">
        <f t="shared" si="12"/>
        <v>0</v>
      </c>
      <c r="M63" s="67">
        <f t="shared" si="12"/>
        <v>0</v>
      </c>
      <c r="N63" s="67">
        <f t="shared" si="12"/>
        <v>0</v>
      </c>
      <c r="O63" s="67">
        <f t="shared" si="12"/>
        <v>0</v>
      </c>
      <c r="P63" s="68">
        <f t="shared" si="12"/>
        <v>0</v>
      </c>
    </row>
    <row r="64" spans="1:17" x14ac:dyDescent="0.2">
      <c r="A64" s="11"/>
      <c r="B64" s="12"/>
      <c r="C64" s="69"/>
      <c r="D64" s="69"/>
      <c r="E64" s="69"/>
      <c r="F64" s="69"/>
      <c r="G64" s="69"/>
      <c r="H64" s="69"/>
      <c r="I64" s="69"/>
      <c r="J64" s="69"/>
      <c r="K64" s="69"/>
      <c r="L64" s="69"/>
      <c r="M64" s="69"/>
      <c r="N64" s="69"/>
      <c r="O64" s="69"/>
      <c r="P64" s="70"/>
    </row>
    <row r="65" spans="1:16" x14ac:dyDescent="0.2">
      <c r="A65" s="64" t="s">
        <v>108</v>
      </c>
      <c r="B65" s="51"/>
      <c r="C65" s="71"/>
      <c r="D65" s="71"/>
      <c r="E65" s="71"/>
      <c r="F65" s="71"/>
      <c r="G65" s="71"/>
      <c r="H65" s="71"/>
      <c r="I65" s="71"/>
      <c r="J65" s="71"/>
      <c r="K65" s="71"/>
      <c r="L65" s="71"/>
      <c r="M65" s="71"/>
      <c r="N65" s="71"/>
      <c r="O65" s="71"/>
      <c r="P65" s="72"/>
    </row>
    <row r="66" spans="1:16" x14ac:dyDescent="0.2">
      <c r="A66" s="65" t="s">
        <v>109</v>
      </c>
      <c r="B66" s="48" t="s">
        <v>110</v>
      </c>
      <c r="C66" s="73"/>
      <c r="D66" s="73"/>
      <c r="E66" s="73"/>
      <c r="F66" s="73"/>
      <c r="G66" s="73"/>
      <c r="H66" s="73"/>
      <c r="I66" s="73"/>
      <c r="J66" s="73"/>
      <c r="K66" s="73"/>
      <c r="L66" s="73"/>
      <c r="M66" s="73"/>
      <c r="N66" s="73"/>
      <c r="O66" s="73"/>
      <c r="P66" s="74"/>
    </row>
    <row r="67" spans="1:16" x14ac:dyDescent="0.2">
      <c r="A67" s="66" t="s">
        <v>111</v>
      </c>
      <c r="B67" s="49" t="s">
        <v>112</v>
      </c>
      <c r="C67" s="73"/>
      <c r="D67" s="73"/>
      <c r="E67" s="73"/>
      <c r="F67" s="73"/>
      <c r="G67" s="73"/>
      <c r="H67" s="73"/>
      <c r="I67" s="73"/>
      <c r="J67" s="73"/>
      <c r="K67" s="73"/>
      <c r="L67" s="73"/>
      <c r="M67" s="73"/>
      <c r="N67" s="73"/>
      <c r="O67" s="73"/>
      <c r="P67" s="74"/>
    </row>
    <row r="68" spans="1:16" x14ac:dyDescent="0.2">
      <c r="A68" s="66" t="s">
        <v>113</v>
      </c>
      <c r="B68" s="49" t="s">
        <v>114</v>
      </c>
      <c r="C68" s="73"/>
      <c r="D68" s="73"/>
      <c r="E68" s="73"/>
      <c r="F68" s="73"/>
      <c r="G68" s="73"/>
      <c r="H68" s="73"/>
      <c r="I68" s="73"/>
      <c r="J68" s="73"/>
      <c r="K68" s="73"/>
      <c r="L68" s="73"/>
      <c r="M68" s="73"/>
      <c r="N68" s="73"/>
      <c r="O68" s="73"/>
      <c r="P68" s="75"/>
    </row>
    <row r="69" spans="1:16" x14ac:dyDescent="0.2">
      <c r="A69" s="62" t="s">
        <v>115</v>
      </c>
      <c r="B69" s="50"/>
      <c r="C69" s="210">
        <f t="shared" ref="C69:P69" si="13">(C66*1.5)+(C67*2)+(C68*2.5)</f>
        <v>0</v>
      </c>
      <c r="D69" s="210">
        <f t="shared" si="13"/>
        <v>0</v>
      </c>
      <c r="E69" s="210">
        <f t="shared" si="13"/>
        <v>0</v>
      </c>
      <c r="F69" s="210">
        <f t="shared" si="13"/>
        <v>0</v>
      </c>
      <c r="G69" s="210">
        <f t="shared" si="13"/>
        <v>0</v>
      </c>
      <c r="H69" s="210">
        <f t="shared" si="13"/>
        <v>0</v>
      </c>
      <c r="I69" s="210">
        <f t="shared" si="13"/>
        <v>0</v>
      </c>
      <c r="J69" s="210">
        <f t="shared" si="13"/>
        <v>0</v>
      </c>
      <c r="K69" s="210">
        <f t="shared" si="13"/>
        <v>0</v>
      </c>
      <c r="L69" s="210">
        <f t="shared" si="13"/>
        <v>0</v>
      </c>
      <c r="M69" s="210">
        <f t="shared" si="13"/>
        <v>0</v>
      </c>
      <c r="N69" s="210">
        <f t="shared" si="13"/>
        <v>0</v>
      </c>
      <c r="O69" s="210">
        <f t="shared" si="13"/>
        <v>0</v>
      </c>
      <c r="P69" s="211">
        <f t="shared" si="13"/>
        <v>0</v>
      </c>
    </row>
    <row r="70" spans="1:16" x14ac:dyDescent="0.2">
      <c r="A70" s="11"/>
      <c r="B70" s="12"/>
      <c r="C70" s="12"/>
      <c r="D70" s="12"/>
      <c r="E70" s="12"/>
      <c r="F70" s="12"/>
      <c r="G70" s="12"/>
      <c r="H70" s="12"/>
      <c r="I70" s="12"/>
      <c r="J70" s="12"/>
      <c r="K70" s="12"/>
      <c r="L70" s="12"/>
      <c r="M70" s="12"/>
      <c r="N70" s="12"/>
      <c r="O70" s="12"/>
      <c r="P70" s="14"/>
    </row>
    <row r="71" spans="1:16" ht="13.5" thickBot="1" x14ac:dyDescent="0.25">
      <c r="A71" s="11"/>
      <c r="B71" s="42"/>
      <c r="C71" s="12"/>
      <c r="D71" s="12"/>
      <c r="E71" s="12"/>
      <c r="F71" s="12"/>
      <c r="G71" s="12"/>
      <c r="H71" s="12"/>
      <c r="I71" s="12"/>
      <c r="J71" s="12"/>
      <c r="K71" s="12"/>
      <c r="L71" s="12"/>
      <c r="M71" s="12"/>
      <c r="N71" s="12"/>
      <c r="O71" s="12"/>
      <c r="P71" s="14"/>
    </row>
    <row r="72" spans="1:16" x14ac:dyDescent="0.2">
      <c r="A72" s="11"/>
      <c r="B72" s="12"/>
      <c r="C72" s="12"/>
      <c r="D72" s="12"/>
      <c r="E72" s="12"/>
      <c r="F72" s="31"/>
      <c r="G72" s="12"/>
      <c r="H72" s="26"/>
      <c r="I72" s="27"/>
      <c r="J72" s="27"/>
      <c r="K72" s="27"/>
      <c r="L72" s="28"/>
      <c r="M72" s="12"/>
      <c r="N72" s="12"/>
      <c r="O72" s="12"/>
      <c r="P72" s="14"/>
    </row>
    <row r="73" spans="1:16" x14ac:dyDescent="0.2">
      <c r="A73" s="32" t="s">
        <v>88</v>
      </c>
      <c r="B73" s="33"/>
      <c r="C73" s="33"/>
      <c r="D73" s="33"/>
      <c r="E73" s="33"/>
      <c r="F73" s="12" t="s">
        <v>89</v>
      </c>
      <c r="G73" s="12"/>
      <c r="H73" s="43" t="s">
        <v>116</v>
      </c>
      <c r="I73" s="12"/>
      <c r="J73" s="12"/>
      <c r="K73" s="13"/>
      <c r="L73" s="30"/>
      <c r="M73" s="12"/>
      <c r="N73" s="12"/>
      <c r="O73" s="12"/>
      <c r="P73" s="14"/>
    </row>
    <row r="74" spans="1:16" x14ac:dyDescent="0.2">
      <c r="A74" s="11" t="s">
        <v>117</v>
      </c>
      <c r="B74" s="12"/>
      <c r="C74" s="12"/>
      <c r="D74" s="12"/>
      <c r="E74" s="12"/>
      <c r="F74" s="12"/>
      <c r="G74" s="12"/>
      <c r="H74" s="29"/>
      <c r="I74" s="12"/>
      <c r="J74" s="12"/>
      <c r="K74" s="12"/>
      <c r="L74" s="30"/>
      <c r="M74" s="12"/>
      <c r="N74" s="12"/>
      <c r="O74" s="12"/>
      <c r="P74" s="14"/>
    </row>
    <row r="75" spans="1:16" x14ac:dyDescent="0.2">
      <c r="A75" s="11"/>
      <c r="B75" s="12"/>
      <c r="C75" s="12"/>
      <c r="D75" s="12"/>
      <c r="E75" s="12"/>
      <c r="F75" s="12"/>
      <c r="G75" s="12"/>
      <c r="H75" s="34" t="s">
        <v>118</v>
      </c>
      <c r="I75" s="12"/>
      <c r="J75" s="12"/>
      <c r="K75" s="52">
        <f>L4</f>
        <v>0</v>
      </c>
      <c r="L75" s="30"/>
      <c r="M75" s="12"/>
      <c r="N75" s="12"/>
      <c r="O75" s="12"/>
      <c r="P75" s="14"/>
    </row>
    <row r="76" spans="1:16" x14ac:dyDescent="0.2">
      <c r="A76" s="11"/>
      <c r="B76" s="12"/>
      <c r="C76" s="12"/>
      <c r="D76" s="12"/>
      <c r="E76" s="12"/>
      <c r="F76" s="12"/>
      <c r="G76" s="12"/>
      <c r="H76" s="34" t="s">
        <v>119</v>
      </c>
      <c r="I76" s="12"/>
      <c r="J76" s="12"/>
      <c r="K76" s="52">
        <f>SUM(C69:P69)</f>
        <v>0</v>
      </c>
      <c r="L76" s="30"/>
      <c r="M76" s="12"/>
      <c r="N76" s="12"/>
      <c r="O76" s="12"/>
      <c r="P76" s="14"/>
    </row>
    <row r="77" spans="1:16" x14ac:dyDescent="0.2">
      <c r="A77" s="11"/>
      <c r="B77" s="12"/>
      <c r="C77" s="12"/>
      <c r="D77" s="12"/>
      <c r="E77" s="12"/>
      <c r="F77" s="31"/>
      <c r="G77" s="12"/>
      <c r="H77" s="34" t="s">
        <v>120</v>
      </c>
      <c r="I77" s="12"/>
      <c r="J77" s="12"/>
      <c r="K77" s="52">
        <f>N39</f>
        <v>0</v>
      </c>
      <c r="L77" s="30"/>
      <c r="M77" s="12"/>
      <c r="N77" s="12"/>
      <c r="O77" s="12"/>
      <c r="P77" s="14"/>
    </row>
    <row r="78" spans="1:16" x14ac:dyDescent="0.2">
      <c r="A78" s="32" t="s">
        <v>121</v>
      </c>
      <c r="B78" s="33"/>
      <c r="C78" s="33"/>
      <c r="D78" s="33"/>
      <c r="E78" s="33"/>
      <c r="F78" s="33" t="s">
        <v>89</v>
      </c>
      <c r="G78" s="12"/>
      <c r="H78" s="34" t="s">
        <v>122</v>
      </c>
      <c r="I78" s="12"/>
      <c r="J78" s="12"/>
      <c r="K78" s="52">
        <f>K75+K76-K77</f>
        <v>0</v>
      </c>
      <c r="L78" s="30"/>
      <c r="M78" s="12"/>
      <c r="N78" s="12"/>
      <c r="O78" s="12"/>
      <c r="P78" s="14"/>
    </row>
    <row r="79" spans="1:16" x14ac:dyDescent="0.2">
      <c r="A79" s="11" t="s">
        <v>100</v>
      </c>
      <c r="B79" s="12"/>
      <c r="C79" s="12"/>
      <c r="D79" s="12"/>
      <c r="E79" s="12"/>
      <c r="F79" s="12"/>
      <c r="G79" s="12"/>
      <c r="H79" s="29"/>
      <c r="I79" s="12"/>
      <c r="J79" s="12"/>
      <c r="K79" s="54"/>
      <c r="L79" s="30"/>
      <c r="M79" s="12"/>
      <c r="N79" s="12"/>
      <c r="O79" s="12"/>
      <c r="P79" s="14"/>
    </row>
    <row r="80" spans="1:16" x14ac:dyDescent="0.2">
      <c r="A80" s="11"/>
      <c r="B80" s="12"/>
      <c r="C80" s="12"/>
      <c r="D80" s="12"/>
      <c r="E80" s="12"/>
      <c r="F80" s="12"/>
      <c r="G80" s="12"/>
      <c r="H80" s="55" t="s">
        <v>123</v>
      </c>
      <c r="I80" s="12"/>
      <c r="J80" s="12"/>
      <c r="K80" s="52">
        <f>SUM(C62:P62)</f>
        <v>0</v>
      </c>
      <c r="L80" s="30"/>
      <c r="M80" s="12"/>
      <c r="N80" s="12"/>
      <c r="O80" s="12"/>
      <c r="P80" s="14"/>
    </row>
    <row r="81" spans="1:16" ht="13.5" thickBot="1" x14ac:dyDescent="0.25">
      <c r="A81" s="11"/>
      <c r="B81" s="12"/>
      <c r="C81" s="12"/>
      <c r="D81" s="12"/>
      <c r="E81" s="12"/>
      <c r="F81" s="12"/>
      <c r="G81" s="12"/>
      <c r="H81" s="36"/>
      <c r="I81" s="37"/>
      <c r="J81" s="37"/>
      <c r="K81" s="37"/>
      <c r="L81" s="38"/>
      <c r="M81" s="12"/>
      <c r="N81" s="12"/>
      <c r="O81" s="12"/>
      <c r="P81" s="14"/>
    </row>
    <row r="82" spans="1:16" ht="13.5" thickBot="1" x14ac:dyDescent="0.25">
      <c r="A82" s="39"/>
      <c r="B82" s="40"/>
      <c r="C82" s="40"/>
      <c r="D82" s="40"/>
      <c r="E82" s="40"/>
      <c r="F82" s="40"/>
      <c r="G82" s="40"/>
      <c r="H82" s="40"/>
      <c r="I82" s="40"/>
      <c r="J82" s="40"/>
      <c r="K82" s="40"/>
      <c r="L82" s="40"/>
      <c r="M82" s="40"/>
      <c r="N82" s="40"/>
      <c r="O82" s="40"/>
      <c r="P82" s="41"/>
    </row>
    <row r="83" spans="1:16" ht="13.5" thickTop="1" x14ac:dyDescent="0.2"/>
    <row r="85" spans="1:16" x14ac:dyDescent="0.2">
      <c r="D85" s="56"/>
    </row>
    <row r="86" spans="1:16" x14ac:dyDescent="0.2">
      <c r="D86" s="56"/>
    </row>
    <row r="87" spans="1:16" x14ac:dyDescent="0.2">
      <c r="D87" s="56"/>
    </row>
    <row r="88" spans="1:16" x14ac:dyDescent="0.2">
      <c r="D88" s="56"/>
    </row>
    <row r="89" spans="1:16" x14ac:dyDescent="0.2">
      <c r="D89" s="56"/>
    </row>
  </sheetData>
  <sheetProtection algorithmName="SHA-512" hashValue="MHidvIKoso2CDz0u/YKe9qhur/wWFIYcPgsaIzoiM/ly4yag/tb9nCB7U2JzD1711xCOqK9n/MyptHhbAl7QSw==" saltValue="LI6n2Oe1/JiU43RwcUfxCQ==" spinCount="100000" sheet="1" objects="1" scenarios="1"/>
  <mergeCells count="7">
    <mergeCell ref="D3:G3"/>
    <mergeCell ref="D5:G5"/>
    <mergeCell ref="M2:P2"/>
    <mergeCell ref="J34:M34"/>
    <mergeCell ref="M3:P3"/>
    <mergeCell ref="M4:P4"/>
    <mergeCell ref="M5:P5"/>
  </mergeCells>
  <phoneticPr fontId="0" type="noConversion"/>
  <hyperlinks>
    <hyperlink ref="M4:M5" r:id="rId1" display="     View Leave and " xr:uid="{010AB6EA-0DE8-4B56-A9C9-63200DA97486}"/>
    <hyperlink ref="M3" r:id="rId2" display="ESS to apply for Leave" xr:uid="{C93E72D3-3FC6-4C6D-A5C1-22782308F7ED}"/>
    <hyperlink ref="M4" r:id="rId3" display="View Leave, Attendance and " xr:uid="{9371984F-5A75-40E1-A2E9-D58F33ADAA3E}"/>
    <hyperlink ref="M5" r:id="rId4" display="Overtime Policies (HUPP 5.6)" xr:uid="{F645A5EB-BB8F-4B04-B785-E941A9FCC340}"/>
    <hyperlink ref="M4:P4" r:id="rId5" display="Leave Entitlements" xr:uid="{5393719E-43DB-4A17-902D-4FFD8572E54B}"/>
    <hyperlink ref="M5:P5" r:id="rId6" display="Attendance, Hours of Work and Overtime Procedures" xr:uid="{61BD4BAC-38AA-41EA-87A4-E8231350C4C1}"/>
    <hyperlink ref="M3:P3" r:id="rId7" display="Workday to apply for Leave" xr:uid="{7532EA79-143A-4B89-B324-1CEADF77447B}"/>
  </hyperlinks>
  <pageMargins left="0.2" right="0.23" top="0.37" bottom="0.2" header="0.35" footer="0.2"/>
  <pageSetup paperSize="9" scale="94" fitToHeight="2" orientation="landscape" horizontalDpi="4294967295" verticalDpi="4294967295" r:id="rId8"/>
  <headerFooter alignWithMargins="0"/>
  <rowBreaks count="1" manualBreakCount="1">
    <brk id="44" max="16383" man="1"/>
  </rowBreaks>
  <drawing r:id="rId9"/>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1">
    <tabColor theme="5"/>
    <pageSetUpPr autoPageBreaks="0"/>
  </sheetPr>
  <dimension ref="A1:Q89"/>
  <sheetViews>
    <sheetView zoomScaleNormal="100" workbookViewId="0">
      <selection sqref="A1:XFD1048576"/>
    </sheetView>
  </sheetViews>
  <sheetFormatPr defaultColWidth="11.42578125" defaultRowHeight="12.75" x14ac:dyDescent="0.2"/>
  <sheetData>
    <row r="1" spans="1:17" ht="22.5" customHeight="1" x14ac:dyDescent="0.25">
      <c r="A1" s="155"/>
      <c r="B1" s="27"/>
      <c r="C1" s="156" t="s">
        <v>0</v>
      </c>
      <c r="D1" s="27"/>
      <c r="E1" s="27"/>
      <c r="F1" s="27"/>
      <c r="G1" s="157"/>
      <c r="H1" s="158"/>
      <c r="I1" s="159"/>
      <c r="J1" s="158"/>
      <c r="K1" s="160"/>
      <c r="L1" s="27"/>
      <c r="M1" s="27"/>
      <c r="N1" s="27"/>
      <c r="O1" s="27"/>
      <c r="P1" s="28"/>
    </row>
    <row r="2" spans="1:17" ht="12.75" customHeight="1" x14ac:dyDescent="0.2">
      <c r="A2" s="60"/>
      <c r="B2" s="12"/>
      <c r="C2" s="184" t="s">
        <v>36</v>
      </c>
      <c r="D2" s="185">
        <f>SUM('7May-20May'!D2,14)</f>
        <v>43240</v>
      </c>
      <c r="E2" s="186" t="s">
        <v>37</v>
      </c>
      <c r="F2" s="187"/>
      <c r="G2" s="188"/>
      <c r="H2" s="189" t="s">
        <v>38</v>
      </c>
      <c r="I2" s="190"/>
      <c r="J2" s="190"/>
      <c r="K2" s="190"/>
      <c r="L2" s="191">
        <f>+'7May-20May'!K41</f>
        <v>-28.395833333333329</v>
      </c>
      <c r="M2" s="306" t="s">
        <v>39</v>
      </c>
      <c r="N2" s="307"/>
      <c r="O2" s="307"/>
      <c r="P2" s="308"/>
    </row>
    <row r="3" spans="1:17" ht="12.75" customHeight="1" x14ac:dyDescent="0.2">
      <c r="A3" s="60"/>
      <c r="B3" s="12"/>
      <c r="C3" s="118" t="s">
        <v>40</v>
      </c>
      <c r="D3" s="302" t="str">
        <f>+'7May-20May'!D3</f>
        <v>Your Name Goes here</v>
      </c>
      <c r="E3" s="303"/>
      <c r="F3" s="303"/>
      <c r="G3" s="304"/>
      <c r="H3" s="122"/>
      <c r="I3" s="120"/>
      <c r="J3" s="120"/>
      <c r="K3" s="120"/>
      <c r="L3" s="121"/>
      <c r="M3" s="309" t="s">
        <v>42</v>
      </c>
      <c r="N3" s="310"/>
      <c r="O3" s="310"/>
      <c r="P3" s="311"/>
    </row>
    <row r="4" spans="1:17" x14ac:dyDescent="0.2">
      <c r="A4" s="60"/>
      <c r="B4" s="12"/>
      <c r="C4" s="118" t="s">
        <v>43</v>
      </c>
      <c r="D4" s="149" t="str">
        <f>+'7May-20May'!D4</f>
        <v>Pos no.</v>
      </c>
      <c r="E4" s="150"/>
      <c r="F4" s="214" t="s">
        <v>45</v>
      </c>
      <c r="G4" s="151" t="str">
        <f>'7May-20May'!G4</f>
        <v>Emp ID</v>
      </c>
      <c r="H4" s="122" t="s">
        <v>47</v>
      </c>
      <c r="I4" s="122"/>
      <c r="J4" s="120"/>
      <c r="K4" s="120"/>
      <c r="L4" s="123">
        <f>'7May-20May'!K78</f>
        <v>0</v>
      </c>
      <c r="M4" s="309" t="s">
        <v>48</v>
      </c>
      <c r="N4" s="310"/>
      <c r="O4" s="310"/>
      <c r="P4" s="311"/>
    </row>
    <row r="5" spans="1:17" ht="13.5" customHeight="1" x14ac:dyDescent="0.2">
      <c r="A5" s="60"/>
      <c r="B5" s="12"/>
      <c r="C5" s="192" t="s">
        <v>49</v>
      </c>
      <c r="D5" s="315" t="str">
        <f>+'7May-20May'!D5</f>
        <v>Your Unit Name goes here</v>
      </c>
      <c r="E5" s="316"/>
      <c r="F5" s="316"/>
      <c r="G5" s="317"/>
      <c r="H5" s="193" t="s">
        <v>51</v>
      </c>
      <c r="I5" s="193"/>
      <c r="J5" s="194"/>
      <c r="K5" s="194"/>
      <c r="L5" s="195" t="str">
        <f>'7May-20May'!L5</f>
        <v>FLEX</v>
      </c>
      <c r="M5" s="312" t="s">
        <v>53</v>
      </c>
      <c r="N5" s="313"/>
      <c r="O5" s="313"/>
      <c r="P5" s="314"/>
    </row>
    <row r="6" spans="1:17" x14ac:dyDescent="0.2">
      <c r="A6" s="60"/>
      <c r="B6" s="13"/>
      <c r="C6" s="182" t="s">
        <v>54</v>
      </c>
      <c r="D6" s="146" t="s">
        <v>55</v>
      </c>
      <c r="E6" s="146" t="s">
        <v>56</v>
      </c>
      <c r="F6" s="146" t="s">
        <v>57</v>
      </c>
      <c r="G6" s="146" t="s">
        <v>58</v>
      </c>
      <c r="H6" s="146" t="s">
        <v>59</v>
      </c>
      <c r="I6" s="146" t="s">
        <v>60</v>
      </c>
      <c r="J6" s="146" t="s">
        <v>54</v>
      </c>
      <c r="K6" s="146" t="s">
        <v>55</v>
      </c>
      <c r="L6" s="146" t="s">
        <v>56</v>
      </c>
      <c r="M6" s="146" t="s">
        <v>57</v>
      </c>
      <c r="N6" s="146" t="s">
        <v>58</v>
      </c>
      <c r="O6" s="146" t="s">
        <v>59</v>
      </c>
      <c r="P6" s="183" t="s">
        <v>60</v>
      </c>
    </row>
    <row r="7" spans="1:17" ht="13.5" thickBot="1" x14ac:dyDescent="0.25">
      <c r="A7" s="60"/>
      <c r="B7" s="13"/>
      <c r="C7" s="114">
        <f>D2</f>
        <v>43240</v>
      </c>
      <c r="D7" s="115">
        <f>$C$7+1</f>
        <v>43241</v>
      </c>
      <c r="E7" s="115">
        <f>$C$7+2</f>
        <v>43242</v>
      </c>
      <c r="F7" s="115">
        <f>$C$7+3</f>
        <v>43243</v>
      </c>
      <c r="G7" s="115">
        <f>$C$7+4</f>
        <v>43244</v>
      </c>
      <c r="H7" s="115">
        <f>$C$7+5</f>
        <v>43245</v>
      </c>
      <c r="I7" s="115">
        <f>$C$7+6</f>
        <v>43246</v>
      </c>
      <c r="J7" s="115">
        <f>$C$7+7</f>
        <v>43247</v>
      </c>
      <c r="K7" s="115">
        <f>$C$7+8</f>
        <v>43248</v>
      </c>
      <c r="L7" s="115">
        <f>$C$7+9</f>
        <v>43249</v>
      </c>
      <c r="M7" s="115">
        <f>$C$7+10</f>
        <v>43250</v>
      </c>
      <c r="N7" s="115">
        <f>$C$7+11</f>
        <v>43251</v>
      </c>
      <c r="O7" s="115">
        <f>$C$7+12</f>
        <v>43252</v>
      </c>
      <c r="P7" s="162">
        <f>$C$7+13</f>
        <v>43253</v>
      </c>
      <c r="Q7" s="1"/>
    </row>
    <row r="8" spans="1:17" ht="13.5" thickBot="1" x14ac:dyDescent="0.25">
      <c r="A8" s="118" t="s">
        <v>61</v>
      </c>
      <c r="B8" s="120"/>
      <c r="C8" s="220">
        <f>'7May-20May'!C8</f>
        <v>0</v>
      </c>
      <c r="D8" s="227">
        <f>'7May-20May'!D8</f>
        <v>0</v>
      </c>
      <c r="E8" s="230">
        <f>'7May-20May'!E8</f>
        <v>0.30208333333333331</v>
      </c>
      <c r="F8" s="228">
        <f>'7May-20May'!F8</f>
        <v>0.30208333333333331</v>
      </c>
      <c r="G8" s="230">
        <f>'7May-20May'!G8</f>
        <v>0.30208333333333331</v>
      </c>
      <c r="H8" s="228">
        <f>'7May-20May'!H8</f>
        <v>0.30208333333333331</v>
      </c>
      <c r="I8" s="230">
        <f>'7May-20May'!I8</f>
        <v>0.30208333333333331</v>
      </c>
      <c r="J8" s="227">
        <f>'7May-20May'!J8</f>
        <v>0</v>
      </c>
      <c r="K8" s="227">
        <f>'7May-20May'!K8</f>
        <v>0</v>
      </c>
      <c r="L8" s="230">
        <f>'7May-20May'!L8</f>
        <v>0.30208333333333331</v>
      </c>
      <c r="M8" s="228">
        <f>'7May-20May'!M8</f>
        <v>0.30208333333333331</v>
      </c>
      <c r="N8" s="230">
        <f>'7May-20May'!N8</f>
        <v>0.30208333333333331</v>
      </c>
      <c r="O8" s="228">
        <f>'7May-20May'!O8</f>
        <v>0.30208333333333331</v>
      </c>
      <c r="P8" s="230">
        <f>'7May-20May'!P8</f>
        <v>0.30208333333333331</v>
      </c>
      <c r="Q8" s="1"/>
    </row>
    <row r="9" spans="1:17" x14ac:dyDescent="0.2">
      <c r="A9" s="163" t="s">
        <v>62</v>
      </c>
      <c r="B9" s="98" t="s">
        <v>63</v>
      </c>
      <c r="C9" s="221">
        <v>0</v>
      </c>
      <c r="D9" s="221">
        <v>0</v>
      </c>
      <c r="E9" s="231">
        <v>0</v>
      </c>
      <c r="F9" s="229">
        <v>0</v>
      </c>
      <c r="G9" s="231">
        <v>0</v>
      </c>
      <c r="H9" s="229">
        <v>0</v>
      </c>
      <c r="I9" s="231">
        <v>0</v>
      </c>
      <c r="J9" s="221">
        <v>0</v>
      </c>
      <c r="K9" s="221">
        <v>0</v>
      </c>
      <c r="L9" s="231">
        <v>0</v>
      </c>
      <c r="M9" s="229">
        <v>0</v>
      </c>
      <c r="N9" s="231">
        <v>0</v>
      </c>
      <c r="O9" s="229">
        <v>0</v>
      </c>
      <c r="P9" s="231">
        <v>0</v>
      </c>
    </row>
    <row r="10" spans="1:17" x14ac:dyDescent="0.2">
      <c r="A10" s="164"/>
      <c r="B10" s="98" t="s">
        <v>64</v>
      </c>
      <c r="C10" s="221">
        <v>0</v>
      </c>
      <c r="D10" s="221">
        <v>0</v>
      </c>
      <c r="E10" s="231">
        <v>0</v>
      </c>
      <c r="F10" s="229">
        <v>0</v>
      </c>
      <c r="G10" s="231">
        <v>0</v>
      </c>
      <c r="H10" s="229">
        <v>0</v>
      </c>
      <c r="I10" s="231">
        <v>0</v>
      </c>
      <c r="J10" s="221">
        <v>0</v>
      </c>
      <c r="K10" s="221">
        <v>0</v>
      </c>
      <c r="L10" s="231">
        <v>0</v>
      </c>
      <c r="M10" s="229">
        <v>0</v>
      </c>
      <c r="N10" s="231">
        <v>0</v>
      </c>
      <c r="O10" s="229">
        <v>0</v>
      </c>
      <c r="P10" s="231">
        <v>0</v>
      </c>
    </row>
    <row r="11" spans="1:17" x14ac:dyDescent="0.2">
      <c r="A11" s="164"/>
      <c r="B11" s="98" t="s">
        <v>63</v>
      </c>
      <c r="C11" s="221"/>
      <c r="D11" s="221"/>
      <c r="E11" s="231"/>
      <c r="F11" s="229"/>
      <c r="G11" s="231"/>
      <c r="H11" s="229"/>
      <c r="I11" s="231"/>
      <c r="J11" s="221"/>
      <c r="K11" s="221"/>
      <c r="L11" s="231"/>
      <c r="M11" s="229"/>
      <c r="N11" s="231"/>
      <c r="O11" s="229"/>
      <c r="P11" s="236"/>
    </row>
    <row r="12" spans="1:17" x14ac:dyDescent="0.2">
      <c r="A12" s="164"/>
      <c r="B12" s="98" t="s">
        <v>64</v>
      </c>
      <c r="C12" s="221"/>
      <c r="D12" s="221"/>
      <c r="E12" s="231"/>
      <c r="F12" s="229"/>
      <c r="G12" s="231"/>
      <c r="H12" s="229"/>
      <c r="I12" s="231"/>
      <c r="J12" s="221"/>
      <c r="K12" s="221"/>
      <c r="L12" s="231"/>
      <c r="M12" s="229"/>
      <c r="N12" s="231"/>
      <c r="O12" s="229"/>
      <c r="P12" s="236"/>
    </row>
    <row r="13" spans="1:17" ht="13.5" thickBot="1" x14ac:dyDescent="0.25">
      <c r="A13" s="165"/>
      <c r="B13" s="99" t="s">
        <v>65</v>
      </c>
      <c r="C13" s="100">
        <f t="shared" ref="C13:P13" si="0">(C10-C9)+(C12-C11)</f>
        <v>0</v>
      </c>
      <c r="D13" s="100">
        <f t="shared" si="0"/>
        <v>0</v>
      </c>
      <c r="E13" s="100">
        <f t="shared" si="0"/>
        <v>0</v>
      </c>
      <c r="F13" s="100">
        <f t="shared" si="0"/>
        <v>0</v>
      </c>
      <c r="G13" s="100">
        <f t="shared" si="0"/>
        <v>0</v>
      </c>
      <c r="H13" s="100">
        <f t="shared" si="0"/>
        <v>0</v>
      </c>
      <c r="I13" s="100">
        <f t="shared" si="0"/>
        <v>0</v>
      </c>
      <c r="J13" s="100">
        <f t="shared" si="0"/>
        <v>0</v>
      </c>
      <c r="K13" s="100">
        <f t="shared" si="0"/>
        <v>0</v>
      </c>
      <c r="L13" s="100">
        <f t="shared" si="0"/>
        <v>0</v>
      </c>
      <c r="M13" s="100">
        <f t="shared" si="0"/>
        <v>0</v>
      </c>
      <c r="N13" s="100">
        <f t="shared" si="0"/>
        <v>0</v>
      </c>
      <c r="O13" s="100">
        <f t="shared" si="0"/>
        <v>0</v>
      </c>
      <c r="P13" s="166">
        <f t="shared" si="0"/>
        <v>0</v>
      </c>
    </row>
    <row r="14" spans="1:17" x14ac:dyDescent="0.2">
      <c r="A14" s="167" t="s">
        <v>66</v>
      </c>
      <c r="B14" s="101" t="s">
        <v>63</v>
      </c>
      <c r="C14" s="222">
        <v>0</v>
      </c>
      <c r="D14" s="222">
        <v>0</v>
      </c>
      <c r="E14" s="232">
        <v>0</v>
      </c>
      <c r="F14" s="240">
        <v>0</v>
      </c>
      <c r="G14" s="232">
        <v>0</v>
      </c>
      <c r="H14" s="240">
        <v>0</v>
      </c>
      <c r="I14" s="232">
        <v>0</v>
      </c>
      <c r="J14" s="222">
        <v>0</v>
      </c>
      <c r="K14" s="222">
        <v>0</v>
      </c>
      <c r="L14" s="231">
        <v>0</v>
      </c>
      <c r="M14" s="240">
        <v>0</v>
      </c>
      <c r="N14" s="231">
        <v>0</v>
      </c>
      <c r="O14" s="240">
        <v>0</v>
      </c>
      <c r="P14" s="231">
        <v>0</v>
      </c>
    </row>
    <row r="15" spans="1:17" x14ac:dyDescent="0.2">
      <c r="A15" s="164"/>
      <c r="B15" s="98" t="s">
        <v>64</v>
      </c>
      <c r="C15" s="221">
        <v>0</v>
      </c>
      <c r="D15" s="221">
        <v>0</v>
      </c>
      <c r="E15" s="231">
        <v>0</v>
      </c>
      <c r="F15" s="229">
        <v>0</v>
      </c>
      <c r="G15" s="231">
        <v>0</v>
      </c>
      <c r="H15" s="229">
        <v>0</v>
      </c>
      <c r="I15" s="231">
        <v>0</v>
      </c>
      <c r="J15" s="221">
        <v>0</v>
      </c>
      <c r="K15" s="221">
        <v>0</v>
      </c>
      <c r="L15" s="231">
        <v>0</v>
      </c>
      <c r="M15" s="229">
        <v>0</v>
      </c>
      <c r="N15" s="231">
        <v>0</v>
      </c>
      <c r="O15" s="229">
        <v>0</v>
      </c>
      <c r="P15" s="231">
        <v>0</v>
      </c>
    </row>
    <row r="16" spans="1:17" x14ac:dyDescent="0.2">
      <c r="A16" s="164"/>
      <c r="B16" s="98" t="s">
        <v>63</v>
      </c>
      <c r="C16" s="221"/>
      <c r="D16" s="221"/>
      <c r="E16" s="231"/>
      <c r="F16" s="229"/>
      <c r="G16" s="231"/>
      <c r="H16" s="229"/>
      <c r="I16" s="231"/>
      <c r="J16" s="221"/>
      <c r="K16" s="221"/>
      <c r="L16" s="231"/>
      <c r="M16" s="229"/>
      <c r="N16" s="231"/>
      <c r="O16" s="229"/>
      <c r="P16" s="236"/>
    </row>
    <row r="17" spans="1:16" x14ac:dyDescent="0.2">
      <c r="A17" s="164"/>
      <c r="B17" s="98" t="s">
        <v>64</v>
      </c>
      <c r="C17" s="221"/>
      <c r="D17" s="221"/>
      <c r="E17" s="231"/>
      <c r="F17" s="229"/>
      <c r="G17" s="231"/>
      <c r="H17" s="229"/>
      <c r="I17" s="231"/>
      <c r="J17" s="221"/>
      <c r="K17" s="221"/>
      <c r="L17" s="231"/>
      <c r="M17" s="229"/>
      <c r="N17" s="231"/>
      <c r="O17" s="229"/>
      <c r="P17" s="236"/>
    </row>
    <row r="18" spans="1:16" ht="13.5" thickBot="1" x14ac:dyDescent="0.25">
      <c r="A18" s="164"/>
      <c r="B18" s="102" t="s">
        <v>65</v>
      </c>
      <c r="C18" s="100">
        <f t="shared" ref="C18:P18" si="1">(C15-C14)+(C17-C16)</f>
        <v>0</v>
      </c>
      <c r="D18" s="100">
        <f t="shared" si="1"/>
        <v>0</v>
      </c>
      <c r="E18" s="100">
        <f t="shared" si="1"/>
        <v>0</v>
      </c>
      <c r="F18" s="100">
        <f t="shared" si="1"/>
        <v>0</v>
      </c>
      <c r="G18" s="100">
        <f t="shared" si="1"/>
        <v>0</v>
      </c>
      <c r="H18" s="100">
        <f t="shared" si="1"/>
        <v>0</v>
      </c>
      <c r="I18" s="100">
        <f t="shared" si="1"/>
        <v>0</v>
      </c>
      <c r="J18" s="100">
        <f t="shared" si="1"/>
        <v>0</v>
      </c>
      <c r="K18" s="100">
        <f t="shared" si="1"/>
        <v>0</v>
      </c>
      <c r="L18" s="100">
        <f t="shared" si="1"/>
        <v>0</v>
      </c>
      <c r="M18" s="100">
        <f t="shared" si="1"/>
        <v>0</v>
      </c>
      <c r="N18" s="100">
        <f t="shared" si="1"/>
        <v>0</v>
      </c>
      <c r="O18" s="100">
        <f t="shared" si="1"/>
        <v>0</v>
      </c>
      <c r="P18" s="166">
        <f t="shared" si="1"/>
        <v>0</v>
      </c>
    </row>
    <row r="19" spans="1:16" ht="13.5" thickBot="1" x14ac:dyDescent="0.25">
      <c r="A19" s="168" t="s">
        <v>67</v>
      </c>
      <c r="B19" s="103"/>
      <c r="C19" s="104">
        <f t="shared" ref="C19:P19" si="2">C13+C18</f>
        <v>0</v>
      </c>
      <c r="D19" s="104">
        <f t="shared" si="2"/>
        <v>0</v>
      </c>
      <c r="E19" s="104">
        <f t="shared" si="2"/>
        <v>0</v>
      </c>
      <c r="F19" s="104">
        <f t="shared" si="2"/>
        <v>0</v>
      </c>
      <c r="G19" s="104">
        <f t="shared" si="2"/>
        <v>0</v>
      </c>
      <c r="H19" s="104">
        <f t="shared" si="2"/>
        <v>0</v>
      </c>
      <c r="I19" s="104">
        <f t="shared" si="2"/>
        <v>0</v>
      </c>
      <c r="J19" s="104">
        <f t="shared" si="2"/>
        <v>0</v>
      </c>
      <c r="K19" s="104">
        <f t="shared" si="2"/>
        <v>0</v>
      </c>
      <c r="L19" s="104">
        <f t="shared" si="2"/>
        <v>0</v>
      </c>
      <c r="M19" s="104">
        <f t="shared" si="2"/>
        <v>0</v>
      </c>
      <c r="N19" s="104">
        <f t="shared" si="2"/>
        <v>0</v>
      </c>
      <c r="O19" s="104">
        <f t="shared" si="2"/>
        <v>0</v>
      </c>
      <c r="P19" s="169">
        <f t="shared" si="2"/>
        <v>0</v>
      </c>
    </row>
    <row r="20" spans="1:16" x14ac:dyDescent="0.2">
      <c r="A20" s="164"/>
      <c r="B20" s="105" t="s">
        <v>68</v>
      </c>
      <c r="C20" s="221"/>
      <c r="D20" s="221"/>
      <c r="E20" s="231"/>
      <c r="F20" s="229"/>
      <c r="G20" s="231"/>
      <c r="H20" s="229"/>
      <c r="I20" s="231"/>
      <c r="J20" s="221"/>
      <c r="K20" s="221"/>
      <c r="L20" s="231"/>
      <c r="M20" s="229"/>
      <c r="N20" s="231"/>
      <c r="O20" s="229"/>
      <c r="P20" s="236"/>
    </row>
    <row r="21" spans="1:16" x14ac:dyDescent="0.2">
      <c r="A21" s="167" t="s">
        <v>70</v>
      </c>
      <c r="B21" s="105" t="s">
        <v>71</v>
      </c>
      <c r="C21" s="221"/>
      <c r="D21" s="221"/>
      <c r="E21" s="231"/>
      <c r="F21" s="229"/>
      <c r="G21" s="231"/>
      <c r="H21" s="229"/>
      <c r="I21" s="231"/>
      <c r="J21" s="221"/>
      <c r="K21" s="221"/>
      <c r="L21" s="231"/>
      <c r="M21" s="229" t="s">
        <v>69</v>
      </c>
      <c r="N21" s="231"/>
      <c r="O21" s="229"/>
      <c r="P21" s="236"/>
    </row>
    <row r="22" spans="1:16" x14ac:dyDescent="0.2">
      <c r="A22" s="167" t="s">
        <v>72</v>
      </c>
      <c r="B22" s="105" t="s">
        <v>73</v>
      </c>
      <c r="C22" s="221"/>
      <c r="D22" s="221"/>
      <c r="E22" s="231"/>
      <c r="F22" s="229"/>
      <c r="G22" s="231"/>
      <c r="H22" s="229"/>
      <c r="I22" s="231"/>
      <c r="J22" s="221"/>
      <c r="K22" s="221"/>
      <c r="L22" s="231"/>
      <c r="M22" s="229"/>
      <c r="N22" s="231"/>
      <c r="O22" s="229"/>
      <c r="P22" s="236"/>
    </row>
    <row r="23" spans="1:16" x14ac:dyDescent="0.2">
      <c r="A23" s="167" t="s">
        <v>74</v>
      </c>
      <c r="B23" s="105" t="s">
        <v>75</v>
      </c>
      <c r="C23" s="221"/>
      <c r="D23" s="221"/>
      <c r="E23" s="231"/>
      <c r="F23" s="229"/>
      <c r="G23" s="231"/>
      <c r="H23" s="229"/>
      <c r="I23" s="231"/>
      <c r="J23" s="221"/>
      <c r="K23" s="221"/>
      <c r="L23" s="231"/>
      <c r="M23" s="229"/>
      <c r="N23" s="231"/>
      <c r="O23" s="229"/>
      <c r="P23" s="236"/>
    </row>
    <row r="24" spans="1:16" x14ac:dyDescent="0.2">
      <c r="A24" s="167" t="s">
        <v>76</v>
      </c>
      <c r="B24" s="105" t="s">
        <v>77</v>
      </c>
      <c r="C24" s="223"/>
      <c r="D24" s="221"/>
      <c r="E24" s="231"/>
      <c r="F24" s="229"/>
      <c r="G24" s="231"/>
      <c r="H24" s="229"/>
      <c r="I24" s="231"/>
      <c r="J24" s="221"/>
      <c r="K24" s="221"/>
      <c r="L24" s="231"/>
      <c r="M24" s="229"/>
      <c r="N24" s="231"/>
      <c r="O24" s="229"/>
      <c r="P24" s="236"/>
    </row>
    <row r="25" spans="1:16" ht="13.5" thickBot="1" x14ac:dyDescent="0.25">
      <c r="A25" s="164"/>
      <c r="B25" s="106" t="s">
        <v>78</v>
      </c>
      <c r="C25" s="224"/>
      <c r="D25" s="224"/>
      <c r="E25" s="233"/>
      <c r="F25" s="241"/>
      <c r="G25" s="233"/>
      <c r="H25" s="241"/>
      <c r="I25" s="233"/>
      <c r="J25" s="224"/>
      <c r="K25" s="224"/>
      <c r="L25" s="233"/>
      <c r="M25" s="241"/>
      <c r="N25" s="233"/>
      <c r="O25" s="241"/>
      <c r="P25" s="237"/>
    </row>
    <row r="26" spans="1:16" ht="13.5" thickBot="1" x14ac:dyDescent="0.25">
      <c r="A26" s="170" t="s">
        <v>79</v>
      </c>
      <c r="B26" s="107"/>
      <c r="C26" s="108">
        <f t="shared" ref="C26:P26" si="3">SUM(C20:C25)</f>
        <v>0</v>
      </c>
      <c r="D26" s="108">
        <f t="shared" si="3"/>
        <v>0</v>
      </c>
      <c r="E26" s="108">
        <f t="shared" si="3"/>
        <v>0</v>
      </c>
      <c r="F26" s="108">
        <f t="shared" si="3"/>
        <v>0</v>
      </c>
      <c r="G26" s="108">
        <f t="shared" si="3"/>
        <v>0</v>
      </c>
      <c r="H26" s="108">
        <f t="shared" si="3"/>
        <v>0</v>
      </c>
      <c r="I26" s="108">
        <f t="shared" si="3"/>
        <v>0</v>
      </c>
      <c r="J26" s="108">
        <f t="shared" si="3"/>
        <v>0</v>
      </c>
      <c r="K26" s="108">
        <f t="shared" si="3"/>
        <v>0</v>
      </c>
      <c r="L26" s="108">
        <f t="shared" si="3"/>
        <v>0</v>
      </c>
      <c r="M26" s="108">
        <f t="shared" si="3"/>
        <v>0</v>
      </c>
      <c r="N26" s="108">
        <f t="shared" si="3"/>
        <v>0</v>
      </c>
      <c r="O26" s="108">
        <f t="shared" si="3"/>
        <v>0</v>
      </c>
      <c r="P26" s="171">
        <f t="shared" si="3"/>
        <v>0</v>
      </c>
    </row>
    <row r="27" spans="1:16" ht="13.5" thickBot="1" x14ac:dyDescent="0.25">
      <c r="A27" s="172" t="s">
        <v>80</v>
      </c>
      <c r="B27" s="109"/>
      <c r="C27" s="110" t="str">
        <f t="shared" ref="C27:P27" si="4">IF(C29&gt;=C8,"0:00",C8-C29)</f>
        <v>0:00</v>
      </c>
      <c r="D27" s="110" t="str">
        <f t="shared" si="4"/>
        <v>0:00</v>
      </c>
      <c r="E27" s="110">
        <f t="shared" si="4"/>
        <v>0.30208333333333331</v>
      </c>
      <c r="F27" s="110">
        <f t="shared" si="4"/>
        <v>0.30208333333333331</v>
      </c>
      <c r="G27" s="110">
        <f t="shared" si="4"/>
        <v>0.30208333333333331</v>
      </c>
      <c r="H27" s="110">
        <f t="shared" si="4"/>
        <v>0.30208333333333331</v>
      </c>
      <c r="I27" s="110">
        <f t="shared" si="4"/>
        <v>0.30208333333333331</v>
      </c>
      <c r="J27" s="110" t="str">
        <f t="shared" si="4"/>
        <v>0:00</v>
      </c>
      <c r="K27" s="110" t="str">
        <f t="shared" si="4"/>
        <v>0:00</v>
      </c>
      <c r="L27" s="110">
        <f t="shared" si="4"/>
        <v>0.30208333333333331</v>
      </c>
      <c r="M27" s="110">
        <f t="shared" si="4"/>
        <v>0.30208333333333331</v>
      </c>
      <c r="N27" s="110">
        <f t="shared" si="4"/>
        <v>0.30208333333333331</v>
      </c>
      <c r="O27" s="110">
        <f t="shared" si="4"/>
        <v>0.30208333333333331</v>
      </c>
      <c r="P27" s="173">
        <f t="shared" si="4"/>
        <v>0.30208333333333331</v>
      </c>
    </row>
    <row r="28" spans="1:16" ht="13.5" thickBot="1" x14ac:dyDescent="0.25">
      <c r="A28" s="174" t="s">
        <v>81</v>
      </c>
      <c r="B28" s="111"/>
      <c r="C28" s="225" t="s">
        <v>82</v>
      </c>
      <c r="D28" s="225" t="s">
        <v>82</v>
      </c>
      <c r="E28" s="234" t="s">
        <v>82</v>
      </c>
      <c r="F28" s="242" t="s">
        <v>82</v>
      </c>
      <c r="G28" s="234" t="s">
        <v>82</v>
      </c>
      <c r="H28" s="242" t="s">
        <v>82</v>
      </c>
      <c r="I28" s="234" t="s">
        <v>82</v>
      </c>
      <c r="J28" s="225" t="s">
        <v>82</v>
      </c>
      <c r="K28" s="225" t="s">
        <v>82</v>
      </c>
      <c r="L28" s="234" t="s">
        <v>82</v>
      </c>
      <c r="M28" s="242" t="s">
        <v>82</v>
      </c>
      <c r="N28" s="234" t="s">
        <v>82</v>
      </c>
      <c r="O28" s="242" t="s">
        <v>82</v>
      </c>
      <c r="P28" s="238" t="s">
        <v>82</v>
      </c>
    </row>
    <row r="29" spans="1:16" ht="13.5" thickTop="1" x14ac:dyDescent="0.2">
      <c r="A29" s="175" t="s">
        <v>83</v>
      </c>
      <c r="B29" s="141"/>
      <c r="C29" s="145">
        <f t="shared" ref="C29:P29" si="5">C26+C19</f>
        <v>0</v>
      </c>
      <c r="D29" s="145">
        <f t="shared" si="5"/>
        <v>0</v>
      </c>
      <c r="E29" s="145">
        <f t="shared" si="5"/>
        <v>0</v>
      </c>
      <c r="F29" s="145">
        <f t="shared" si="5"/>
        <v>0</v>
      </c>
      <c r="G29" s="145">
        <f t="shared" si="5"/>
        <v>0</v>
      </c>
      <c r="H29" s="145">
        <f t="shared" si="5"/>
        <v>0</v>
      </c>
      <c r="I29" s="145">
        <f t="shared" si="5"/>
        <v>0</v>
      </c>
      <c r="J29" s="145">
        <f t="shared" si="5"/>
        <v>0</v>
      </c>
      <c r="K29" s="145">
        <f t="shared" si="5"/>
        <v>0</v>
      </c>
      <c r="L29" s="145">
        <f t="shared" si="5"/>
        <v>0</v>
      </c>
      <c r="M29" s="145">
        <f t="shared" si="5"/>
        <v>0</v>
      </c>
      <c r="N29" s="145">
        <f t="shared" si="5"/>
        <v>0</v>
      </c>
      <c r="O29" s="145">
        <f t="shared" si="5"/>
        <v>0</v>
      </c>
      <c r="P29" s="176">
        <f t="shared" si="5"/>
        <v>0</v>
      </c>
    </row>
    <row r="30" spans="1:16" x14ac:dyDescent="0.2">
      <c r="A30" s="177" t="s">
        <v>84</v>
      </c>
      <c r="B30" s="142"/>
      <c r="C30" s="226">
        <f>IF(L3 ="Y", 0-L2, L2)</f>
        <v>-28.395833333333329</v>
      </c>
      <c r="D30" s="226">
        <f t="shared" ref="D30:P30" si="6">C32</f>
        <v>-28.395833333333329</v>
      </c>
      <c r="E30" s="235">
        <f t="shared" si="6"/>
        <v>-28.395833333333329</v>
      </c>
      <c r="F30" s="243">
        <f t="shared" si="6"/>
        <v>-28.697916666666661</v>
      </c>
      <c r="G30" s="235">
        <f t="shared" si="6"/>
        <v>-28.999999999999993</v>
      </c>
      <c r="H30" s="243">
        <f t="shared" si="6"/>
        <v>-29.302083333333325</v>
      </c>
      <c r="I30" s="235">
        <f t="shared" si="6"/>
        <v>-29.604166666666657</v>
      </c>
      <c r="J30" s="226">
        <f t="shared" si="6"/>
        <v>-29.906249999999989</v>
      </c>
      <c r="K30" s="226">
        <f t="shared" si="6"/>
        <v>-29.906249999999989</v>
      </c>
      <c r="L30" s="235">
        <f t="shared" si="6"/>
        <v>-29.906249999999989</v>
      </c>
      <c r="M30" s="243">
        <f t="shared" si="6"/>
        <v>-30.208333333333321</v>
      </c>
      <c r="N30" s="235">
        <f t="shared" si="6"/>
        <v>-30.510416666666654</v>
      </c>
      <c r="O30" s="243">
        <f t="shared" si="6"/>
        <v>-30.812499999999986</v>
      </c>
      <c r="P30" s="239">
        <f t="shared" si="6"/>
        <v>-31.114583333333318</v>
      </c>
    </row>
    <row r="31" spans="1:16" x14ac:dyDescent="0.2">
      <c r="A31" s="177" t="s">
        <v>85</v>
      </c>
      <c r="B31" s="142"/>
      <c r="C31" s="226">
        <f t="shared" ref="C31:P31" si="7">IF(AND(C29=0,C27=0),"0:00", C29-C8)</f>
        <v>0</v>
      </c>
      <c r="D31" s="226">
        <f t="shared" si="7"/>
        <v>0</v>
      </c>
      <c r="E31" s="235">
        <f t="shared" si="7"/>
        <v>-0.30208333333333331</v>
      </c>
      <c r="F31" s="243">
        <f t="shared" si="7"/>
        <v>-0.30208333333333331</v>
      </c>
      <c r="G31" s="235">
        <f t="shared" si="7"/>
        <v>-0.30208333333333331</v>
      </c>
      <c r="H31" s="243">
        <f t="shared" si="7"/>
        <v>-0.30208333333333331</v>
      </c>
      <c r="I31" s="235">
        <f t="shared" si="7"/>
        <v>-0.30208333333333331</v>
      </c>
      <c r="J31" s="226">
        <f t="shared" si="7"/>
        <v>0</v>
      </c>
      <c r="K31" s="226">
        <f t="shared" si="7"/>
        <v>0</v>
      </c>
      <c r="L31" s="235">
        <f t="shared" si="7"/>
        <v>-0.30208333333333331</v>
      </c>
      <c r="M31" s="243">
        <f t="shared" si="7"/>
        <v>-0.30208333333333331</v>
      </c>
      <c r="N31" s="235">
        <f t="shared" si="7"/>
        <v>-0.30208333333333331</v>
      </c>
      <c r="O31" s="243">
        <f t="shared" si="7"/>
        <v>-0.30208333333333331</v>
      </c>
      <c r="P31" s="239">
        <f t="shared" si="7"/>
        <v>-0.30208333333333331</v>
      </c>
    </row>
    <row r="32" spans="1:16" ht="13.5" thickBot="1" x14ac:dyDescent="0.25">
      <c r="A32" s="178" t="s">
        <v>86</v>
      </c>
      <c r="B32" s="143"/>
      <c r="C32" s="144">
        <f t="shared" ref="C32:P32" si="8">C30+C31</f>
        <v>-28.395833333333329</v>
      </c>
      <c r="D32" s="144">
        <f t="shared" si="8"/>
        <v>-28.395833333333329</v>
      </c>
      <c r="E32" s="144">
        <f t="shared" si="8"/>
        <v>-28.697916666666661</v>
      </c>
      <c r="F32" s="144">
        <f t="shared" si="8"/>
        <v>-28.999999999999993</v>
      </c>
      <c r="G32" s="144">
        <f t="shared" si="8"/>
        <v>-29.302083333333325</v>
      </c>
      <c r="H32" s="144">
        <f t="shared" si="8"/>
        <v>-29.604166666666657</v>
      </c>
      <c r="I32" s="144">
        <f t="shared" si="8"/>
        <v>-29.906249999999989</v>
      </c>
      <c r="J32" s="144">
        <f t="shared" si="8"/>
        <v>-29.906249999999989</v>
      </c>
      <c r="K32" s="144">
        <f t="shared" si="8"/>
        <v>-29.906249999999989</v>
      </c>
      <c r="L32" s="144">
        <f t="shared" si="8"/>
        <v>-30.208333333333321</v>
      </c>
      <c r="M32" s="144">
        <f t="shared" si="8"/>
        <v>-30.510416666666654</v>
      </c>
      <c r="N32" s="144">
        <f t="shared" si="8"/>
        <v>-30.812499999999986</v>
      </c>
      <c r="O32" s="144">
        <f t="shared" si="8"/>
        <v>-31.114583333333318</v>
      </c>
      <c r="P32" s="179">
        <f t="shared" si="8"/>
        <v>-31.41666666666665</v>
      </c>
    </row>
    <row r="33" spans="1:16" ht="13.5" thickBot="1" x14ac:dyDescent="0.25">
      <c r="A33" s="60"/>
      <c r="B33" s="12"/>
      <c r="C33" s="12"/>
      <c r="D33" s="12"/>
      <c r="E33" s="12"/>
      <c r="F33" s="12"/>
      <c r="G33" s="12"/>
      <c r="H33" s="12"/>
      <c r="I33" s="12"/>
      <c r="J33" s="12"/>
      <c r="K33" s="12"/>
      <c r="L33" s="12"/>
      <c r="M33" s="12"/>
      <c r="N33" s="12"/>
      <c r="O33" s="12"/>
      <c r="P33" s="30"/>
    </row>
    <row r="34" spans="1:16" x14ac:dyDescent="0.2">
      <c r="A34" s="60"/>
      <c r="B34" s="57"/>
      <c r="C34" s="12"/>
      <c r="D34" s="12"/>
      <c r="E34" s="12"/>
      <c r="F34" s="12"/>
      <c r="G34" s="12"/>
      <c r="H34" s="127"/>
      <c r="I34" s="128"/>
      <c r="J34" s="305" t="s">
        <v>87</v>
      </c>
      <c r="K34" s="305"/>
      <c r="L34" s="305"/>
      <c r="M34" s="305"/>
      <c r="N34" s="128"/>
      <c r="O34" s="129"/>
      <c r="P34" s="30"/>
    </row>
    <row r="35" spans="1:16" x14ac:dyDescent="0.2">
      <c r="A35" s="60"/>
      <c r="B35" s="59"/>
      <c r="C35" s="12"/>
      <c r="D35" s="12"/>
      <c r="E35" s="12"/>
      <c r="F35" s="31"/>
      <c r="G35" s="12"/>
      <c r="H35" s="130"/>
      <c r="I35" s="91"/>
      <c r="J35" s="91"/>
      <c r="K35" s="91"/>
      <c r="L35" s="91"/>
      <c r="M35" s="91"/>
      <c r="N35" s="91"/>
      <c r="O35" s="131"/>
      <c r="P35" s="30"/>
    </row>
    <row r="36" spans="1:16" x14ac:dyDescent="0.2">
      <c r="A36" s="180" t="s">
        <v>88</v>
      </c>
      <c r="B36" s="33"/>
      <c r="C36" s="33"/>
      <c r="D36" s="33"/>
      <c r="E36" s="33"/>
      <c r="F36" s="12" t="s">
        <v>89</v>
      </c>
      <c r="G36" s="35"/>
      <c r="H36" s="132" t="s">
        <v>90</v>
      </c>
      <c r="I36" s="96"/>
      <c r="J36" s="96"/>
      <c r="K36" s="90">
        <f>C30</f>
        <v>-28.395833333333329</v>
      </c>
      <c r="L36" s="93" t="s">
        <v>91</v>
      </c>
      <c r="M36" s="91" t="s">
        <v>68</v>
      </c>
      <c r="N36" s="97">
        <f>SUM(C20:P20)</f>
        <v>0</v>
      </c>
      <c r="O36" s="131"/>
      <c r="P36" s="30"/>
    </row>
    <row r="37" spans="1:16" x14ac:dyDescent="0.2">
      <c r="A37" s="60" t="s">
        <v>92</v>
      </c>
      <c r="B37" s="12"/>
      <c r="C37" s="12"/>
      <c r="D37" s="12"/>
      <c r="E37" s="12"/>
      <c r="F37" s="12"/>
      <c r="G37" s="12"/>
      <c r="H37" s="132" t="s">
        <v>93</v>
      </c>
      <c r="I37" s="96"/>
      <c r="J37" s="96"/>
      <c r="K37" s="90">
        <f>SUM(C19:P19)</f>
        <v>0</v>
      </c>
      <c r="L37" s="91"/>
      <c r="M37" s="91" t="s">
        <v>71</v>
      </c>
      <c r="N37" s="97">
        <f>SUM(C21:P21)</f>
        <v>0</v>
      </c>
      <c r="O37" s="131"/>
      <c r="P37" s="30"/>
    </row>
    <row r="38" spans="1:16" x14ac:dyDescent="0.2">
      <c r="A38" s="60"/>
      <c r="B38" s="12"/>
      <c r="C38" s="12"/>
      <c r="D38" s="12"/>
      <c r="E38" s="12"/>
      <c r="F38" s="12"/>
      <c r="G38" s="12"/>
      <c r="H38" s="132" t="s">
        <v>94</v>
      </c>
      <c r="I38" s="96"/>
      <c r="J38" s="96"/>
      <c r="K38" s="90">
        <f>SUM(C26:P26)</f>
        <v>0</v>
      </c>
      <c r="L38" s="91"/>
      <c r="M38" s="91" t="s">
        <v>73</v>
      </c>
      <c r="N38" s="97">
        <f>SUM(C22:P22)</f>
        <v>0</v>
      </c>
      <c r="O38" s="131"/>
      <c r="P38" s="30"/>
    </row>
    <row r="39" spans="1:16" x14ac:dyDescent="0.2">
      <c r="A39" s="60"/>
      <c r="B39" s="12"/>
      <c r="C39" s="12"/>
      <c r="D39" s="12"/>
      <c r="E39" s="12"/>
      <c r="F39" s="12"/>
      <c r="G39" s="12"/>
      <c r="H39" s="132" t="s">
        <v>95</v>
      </c>
      <c r="I39" s="96"/>
      <c r="J39" s="96"/>
      <c r="K39" s="90">
        <f>SUM(C8:P8)</f>
        <v>3.0208333333333335</v>
      </c>
      <c r="L39" s="91"/>
      <c r="M39" s="91" t="s">
        <v>78</v>
      </c>
      <c r="N39" s="97">
        <f>SUM(C25:P25)</f>
        <v>0</v>
      </c>
      <c r="O39" s="131"/>
      <c r="P39" s="30"/>
    </row>
    <row r="40" spans="1:16" x14ac:dyDescent="0.2">
      <c r="A40" s="60"/>
      <c r="B40" s="12"/>
      <c r="C40" s="12"/>
      <c r="D40" s="12"/>
      <c r="E40" s="12"/>
      <c r="F40" s="31"/>
      <c r="G40" s="12"/>
      <c r="H40" s="133"/>
      <c r="I40" s="91"/>
      <c r="J40" s="91"/>
      <c r="K40" s="91"/>
      <c r="L40" s="91"/>
      <c r="M40" s="91" t="s">
        <v>96</v>
      </c>
      <c r="N40" s="97">
        <f>SUM(C24:P24)</f>
        <v>0</v>
      </c>
      <c r="O40" s="131"/>
      <c r="P40" s="30"/>
    </row>
    <row r="41" spans="1:16" x14ac:dyDescent="0.2">
      <c r="A41" s="180" t="s">
        <v>97</v>
      </c>
      <c r="B41" s="33"/>
      <c r="C41" s="33"/>
      <c r="D41" s="33"/>
      <c r="E41" s="33"/>
      <c r="F41" s="33" t="s">
        <v>89</v>
      </c>
      <c r="G41" s="12"/>
      <c r="H41" s="134"/>
      <c r="I41" s="96"/>
      <c r="J41" s="95" t="s">
        <v>98</v>
      </c>
      <c r="K41" s="97">
        <f>(SUM(K36:K38)-(K39))</f>
        <v>-31.416666666666661</v>
      </c>
      <c r="L41" s="91"/>
      <c r="M41" s="94" t="s">
        <v>99</v>
      </c>
      <c r="N41" s="97">
        <f>SUM(C27:P27)</f>
        <v>3.0208333333333335</v>
      </c>
      <c r="O41" s="131"/>
      <c r="P41" s="30"/>
    </row>
    <row r="42" spans="1:16" ht="13.5" thickBot="1" x14ac:dyDescent="0.25">
      <c r="A42" s="60" t="s">
        <v>100</v>
      </c>
      <c r="B42" s="12"/>
      <c r="C42" s="12"/>
      <c r="D42" s="12"/>
      <c r="E42" s="12"/>
      <c r="F42" s="12"/>
      <c r="G42" s="12"/>
      <c r="H42" s="135"/>
      <c r="I42" s="136"/>
      <c r="J42" s="137" t="s">
        <v>101</v>
      </c>
      <c r="K42" s="138">
        <f>K78</f>
        <v>0</v>
      </c>
      <c r="L42" s="139"/>
      <c r="M42" s="139"/>
      <c r="N42" s="139"/>
      <c r="O42" s="140"/>
      <c r="P42" s="30"/>
    </row>
    <row r="43" spans="1:16" ht="13.5" thickBot="1" x14ac:dyDescent="0.25">
      <c r="A43" s="181"/>
      <c r="B43" s="37"/>
      <c r="C43" s="37"/>
      <c r="D43" s="37"/>
      <c r="E43" s="37"/>
      <c r="F43" s="37"/>
      <c r="G43" s="37"/>
      <c r="H43" s="37"/>
      <c r="I43" s="37"/>
      <c r="J43" s="37"/>
      <c r="K43" s="37"/>
      <c r="L43" s="37"/>
      <c r="M43" s="37"/>
      <c r="N43" s="37"/>
      <c r="O43" s="37"/>
      <c r="P43" s="38"/>
    </row>
    <row r="44" spans="1:16" ht="13.5" customHeight="1" x14ac:dyDescent="0.25">
      <c r="A44" s="155"/>
      <c r="B44" s="27"/>
      <c r="C44" s="156"/>
      <c r="D44" s="27"/>
      <c r="E44" s="27"/>
      <c r="F44" s="27"/>
      <c r="G44" s="157"/>
      <c r="H44" s="158"/>
      <c r="I44" s="159"/>
      <c r="J44" s="158"/>
      <c r="K44" s="160"/>
      <c r="L44" s="27"/>
      <c r="M44" s="27"/>
      <c r="N44" s="27"/>
      <c r="O44" s="27"/>
      <c r="P44" s="212"/>
    </row>
    <row r="45" spans="1:16" ht="13.5" customHeight="1" thickBot="1" x14ac:dyDescent="0.25">
      <c r="A45" s="12"/>
      <c r="B45" s="12"/>
      <c r="C45" s="12"/>
      <c r="D45" s="12"/>
      <c r="E45" s="12"/>
      <c r="F45" s="12"/>
      <c r="G45" s="12"/>
      <c r="H45" s="12"/>
      <c r="I45" s="12"/>
      <c r="J45" s="12"/>
      <c r="K45" s="12"/>
      <c r="L45" s="12"/>
      <c r="M45" s="12"/>
      <c r="N45" s="12"/>
      <c r="O45" s="12"/>
      <c r="P45" s="12"/>
    </row>
    <row r="46" spans="1:16" ht="19.5" thickTop="1" thickBot="1" x14ac:dyDescent="0.3">
      <c r="A46" s="3"/>
      <c r="B46" s="4"/>
      <c r="C46" s="5" t="s">
        <v>102</v>
      </c>
      <c r="D46" s="4"/>
      <c r="E46" s="4"/>
      <c r="F46" s="4"/>
      <c r="G46" s="6"/>
      <c r="H46" s="7"/>
      <c r="I46" s="8"/>
      <c r="J46" s="7"/>
      <c r="K46" s="9"/>
      <c r="L46" s="4"/>
      <c r="M46" s="4"/>
      <c r="N46" s="4"/>
      <c r="O46" s="4"/>
      <c r="P46" s="10"/>
    </row>
    <row r="47" spans="1:16" x14ac:dyDescent="0.2">
      <c r="A47" s="11"/>
      <c r="B47" s="12"/>
      <c r="C47" s="76" t="s">
        <v>36</v>
      </c>
      <c r="D47" s="196">
        <f>D2</f>
        <v>43240</v>
      </c>
      <c r="E47" s="83" t="s">
        <v>37</v>
      </c>
      <c r="F47" s="197"/>
      <c r="G47" s="79"/>
      <c r="H47" s="79"/>
      <c r="I47" s="79"/>
      <c r="J47" s="198"/>
      <c r="K47" s="79"/>
      <c r="L47" s="79"/>
      <c r="M47" s="79"/>
      <c r="N47" s="79"/>
      <c r="O47" s="79"/>
      <c r="P47" s="199"/>
    </row>
    <row r="48" spans="1:16" x14ac:dyDescent="0.2">
      <c r="A48" s="11"/>
      <c r="B48" s="12"/>
      <c r="C48" s="77" t="s">
        <v>40</v>
      </c>
      <c r="D48" s="201" t="str">
        <f>D3</f>
        <v>Your Name Goes here</v>
      </c>
      <c r="E48" s="201"/>
      <c r="F48" s="201"/>
      <c r="G48" s="80"/>
      <c r="H48" s="80"/>
      <c r="I48" s="81"/>
      <c r="J48" s="80"/>
      <c r="K48" s="80"/>
      <c r="L48" s="80"/>
      <c r="M48" s="80"/>
      <c r="N48" s="80"/>
      <c r="O48" s="80"/>
      <c r="P48" s="200"/>
    </row>
    <row r="49" spans="1:17" x14ac:dyDescent="0.2">
      <c r="A49" s="11"/>
      <c r="B49" s="12"/>
      <c r="C49" s="78" t="s">
        <v>126</v>
      </c>
      <c r="D49" s="201" t="str">
        <f>D4</f>
        <v>Pos no.</v>
      </c>
      <c r="E49" s="201"/>
      <c r="F49" s="201"/>
      <c r="G49" s="80"/>
      <c r="H49" s="201"/>
      <c r="I49" s="81"/>
      <c r="J49" s="81"/>
      <c r="K49" s="81"/>
      <c r="L49" s="80"/>
      <c r="M49" s="80"/>
      <c r="N49" s="80"/>
      <c r="O49" s="80"/>
      <c r="P49" s="200"/>
    </row>
    <row r="50" spans="1:17" ht="13.5" customHeight="1" x14ac:dyDescent="0.2">
      <c r="A50" s="11"/>
      <c r="B50" s="12"/>
      <c r="C50" s="77" t="s">
        <v>49</v>
      </c>
      <c r="D50" s="201" t="str">
        <f>D5</f>
        <v>Your Unit Name goes here</v>
      </c>
      <c r="E50" s="201"/>
      <c r="F50" s="201"/>
      <c r="G50" s="82"/>
      <c r="H50" s="82"/>
      <c r="I50" s="82"/>
      <c r="J50" s="82"/>
      <c r="K50" s="82"/>
      <c r="L50" s="82"/>
      <c r="M50" s="82"/>
      <c r="N50" s="82"/>
      <c r="O50" s="82"/>
      <c r="P50" s="202"/>
    </row>
    <row r="51" spans="1:17" x14ac:dyDescent="0.2">
      <c r="A51" s="11"/>
      <c r="B51" s="13"/>
      <c r="C51" s="84" t="s">
        <v>54</v>
      </c>
      <c r="D51" s="85" t="s">
        <v>55</v>
      </c>
      <c r="E51" s="85" t="s">
        <v>56</v>
      </c>
      <c r="F51" s="85" t="s">
        <v>57</v>
      </c>
      <c r="G51" s="85" t="s">
        <v>58</v>
      </c>
      <c r="H51" s="85" t="s">
        <v>59</v>
      </c>
      <c r="I51" s="85" t="s">
        <v>60</v>
      </c>
      <c r="J51" s="85" t="s">
        <v>54</v>
      </c>
      <c r="K51" s="85" t="s">
        <v>55</v>
      </c>
      <c r="L51" s="85" t="s">
        <v>56</v>
      </c>
      <c r="M51" s="85" t="s">
        <v>57</v>
      </c>
      <c r="N51" s="85" t="s">
        <v>58</v>
      </c>
      <c r="O51" s="85" t="s">
        <v>59</v>
      </c>
      <c r="P51" s="86" t="s">
        <v>60</v>
      </c>
    </row>
    <row r="52" spans="1:17" ht="13.5" thickBot="1" x14ac:dyDescent="0.25">
      <c r="A52" s="11"/>
      <c r="B52" s="13"/>
      <c r="C52" s="87">
        <f>C7</f>
        <v>43240</v>
      </c>
      <c r="D52" s="88">
        <f>$C$7+1</f>
        <v>43241</v>
      </c>
      <c r="E52" s="88">
        <f>$C$7+2</f>
        <v>43242</v>
      </c>
      <c r="F52" s="88">
        <f>$C$7+3</f>
        <v>43243</v>
      </c>
      <c r="G52" s="88">
        <f>$C$7+4</f>
        <v>43244</v>
      </c>
      <c r="H52" s="88">
        <f>$C$7+5</f>
        <v>43245</v>
      </c>
      <c r="I52" s="88">
        <f>$C$7+6</f>
        <v>43246</v>
      </c>
      <c r="J52" s="88">
        <f>$C$7+7</f>
        <v>43247</v>
      </c>
      <c r="K52" s="88">
        <f>$C$7+8</f>
        <v>43248</v>
      </c>
      <c r="L52" s="88">
        <f>$C$7+9</f>
        <v>43249</v>
      </c>
      <c r="M52" s="88">
        <f>$C$7+10</f>
        <v>43250</v>
      </c>
      <c r="N52" s="88">
        <f>$C$7+11</f>
        <v>43251</v>
      </c>
      <c r="O52" s="88">
        <f>$C$7+12</f>
        <v>43252</v>
      </c>
      <c r="P52" s="89">
        <f>$C$7+13</f>
        <v>43253</v>
      </c>
      <c r="Q52" s="1"/>
    </row>
    <row r="53" spans="1:17" ht="13.5" thickBot="1" x14ac:dyDescent="0.25">
      <c r="A53" s="206" t="s">
        <v>61</v>
      </c>
      <c r="B53" s="80"/>
      <c r="C53" s="203">
        <f>C8</f>
        <v>0</v>
      </c>
      <c r="D53" s="204">
        <f t="shared" ref="D53:P53" si="9">D8</f>
        <v>0</v>
      </c>
      <c r="E53" s="204">
        <f t="shared" si="9"/>
        <v>0.30208333333333331</v>
      </c>
      <c r="F53" s="204">
        <f t="shared" si="9"/>
        <v>0.30208333333333331</v>
      </c>
      <c r="G53" s="204">
        <f t="shared" si="9"/>
        <v>0.30208333333333331</v>
      </c>
      <c r="H53" s="204">
        <f t="shared" si="9"/>
        <v>0.30208333333333331</v>
      </c>
      <c r="I53" s="204">
        <f t="shared" si="9"/>
        <v>0.30208333333333331</v>
      </c>
      <c r="J53" s="204">
        <f t="shared" si="9"/>
        <v>0</v>
      </c>
      <c r="K53" s="204">
        <f t="shared" si="9"/>
        <v>0</v>
      </c>
      <c r="L53" s="204">
        <f t="shared" si="9"/>
        <v>0.30208333333333331</v>
      </c>
      <c r="M53" s="204">
        <f t="shared" si="9"/>
        <v>0.30208333333333331</v>
      </c>
      <c r="N53" s="204">
        <f t="shared" si="9"/>
        <v>0.30208333333333331</v>
      </c>
      <c r="O53" s="204">
        <f t="shared" si="9"/>
        <v>0.30208333333333331</v>
      </c>
      <c r="P53" s="205">
        <f t="shared" si="9"/>
        <v>0.30208333333333331</v>
      </c>
      <c r="Q53" s="1"/>
    </row>
    <row r="54" spans="1:17" hidden="1" x14ac:dyDescent="0.2">
      <c r="A54" s="11"/>
      <c r="B54" s="13" t="s">
        <v>103</v>
      </c>
      <c r="C54" s="16">
        <f t="shared" ref="C54:P54" si="10">C53*24</f>
        <v>0</v>
      </c>
      <c r="D54" s="16">
        <f t="shared" si="10"/>
        <v>0</v>
      </c>
      <c r="E54" s="16">
        <f t="shared" si="10"/>
        <v>7.25</v>
      </c>
      <c r="F54" s="16">
        <f t="shared" si="10"/>
        <v>7.25</v>
      </c>
      <c r="G54" s="16">
        <f t="shared" si="10"/>
        <v>7.25</v>
      </c>
      <c r="H54" s="16">
        <f t="shared" si="10"/>
        <v>7.25</v>
      </c>
      <c r="I54" s="16">
        <f t="shared" si="10"/>
        <v>7.25</v>
      </c>
      <c r="J54" s="16">
        <f t="shared" si="10"/>
        <v>0</v>
      </c>
      <c r="K54" s="16">
        <f t="shared" si="10"/>
        <v>0</v>
      </c>
      <c r="L54" s="16">
        <f t="shared" si="10"/>
        <v>7.25</v>
      </c>
      <c r="M54" s="16">
        <f t="shared" si="10"/>
        <v>7.25</v>
      </c>
      <c r="N54" s="16">
        <f t="shared" si="10"/>
        <v>7.25</v>
      </c>
      <c r="O54" s="16">
        <f t="shared" si="10"/>
        <v>7.25</v>
      </c>
      <c r="P54" s="17">
        <f t="shared" si="10"/>
        <v>7.25</v>
      </c>
      <c r="Q54" s="2"/>
    </row>
    <row r="55" spans="1:17" x14ac:dyDescent="0.2">
      <c r="A55" s="11"/>
      <c r="B55" s="13"/>
      <c r="C55" s="45"/>
      <c r="D55" s="45"/>
      <c r="E55" s="45"/>
      <c r="F55" s="45"/>
      <c r="G55" s="45"/>
      <c r="H55" s="45"/>
      <c r="I55" s="45"/>
      <c r="J55" s="45"/>
      <c r="K55" s="45"/>
      <c r="L55" s="45"/>
      <c r="M55" s="45"/>
      <c r="N55" s="45"/>
      <c r="O55" s="45"/>
      <c r="P55" s="17"/>
      <c r="Q55" s="2"/>
    </row>
    <row r="56" spans="1:17" x14ac:dyDescent="0.2">
      <c r="A56" s="18" t="s">
        <v>104</v>
      </c>
      <c r="B56" s="19" t="s">
        <v>63</v>
      </c>
      <c r="C56" s="20">
        <v>0</v>
      </c>
      <c r="D56" s="20">
        <v>0</v>
      </c>
      <c r="E56" s="20">
        <v>0</v>
      </c>
      <c r="F56" s="20">
        <v>0</v>
      </c>
      <c r="G56" s="20">
        <v>0</v>
      </c>
      <c r="H56" s="20">
        <v>0</v>
      </c>
      <c r="I56" s="20">
        <v>0</v>
      </c>
      <c r="J56" s="20">
        <v>0</v>
      </c>
      <c r="K56" s="20">
        <v>0</v>
      </c>
      <c r="L56" s="20">
        <v>0</v>
      </c>
      <c r="M56" s="20">
        <v>0</v>
      </c>
      <c r="N56" s="20">
        <v>0</v>
      </c>
      <c r="O56" s="20">
        <v>0</v>
      </c>
      <c r="P56" s="21">
        <v>0</v>
      </c>
    </row>
    <row r="57" spans="1:17" x14ac:dyDescent="0.2">
      <c r="A57" s="15" t="s">
        <v>105</v>
      </c>
      <c r="B57" s="19" t="s">
        <v>64</v>
      </c>
      <c r="C57" s="20">
        <v>0</v>
      </c>
      <c r="D57" s="20">
        <v>0</v>
      </c>
      <c r="E57" s="20">
        <v>0</v>
      </c>
      <c r="F57" s="20">
        <v>0</v>
      </c>
      <c r="G57" s="20">
        <v>0</v>
      </c>
      <c r="H57" s="20">
        <v>0</v>
      </c>
      <c r="I57" s="20">
        <v>0</v>
      </c>
      <c r="J57" s="20">
        <v>0</v>
      </c>
      <c r="K57" s="20">
        <v>0</v>
      </c>
      <c r="L57" s="20">
        <v>0</v>
      </c>
      <c r="M57" s="20">
        <v>0</v>
      </c>
      <c r="N57" s="20">
        <v>0</v>
      </c>
      <c r="O57" s="20">
        <v>0</v>
      </c>
      <c r="P57" s="21">
        <v>0</v>
      </c>
    </row>
    <row r="58" spans="1:17" x14ac:dyDescent="0.2">
      <c r="A58" s="11"/>
      <c r="B58" s="19" t="s">
        <v>63</v>
      </c>
      <c r="C58" s="20"/>
      <c r="D58" s="20"/>
      <c r="E58" s="20"/>
      <c r="F58" s="20"/>
      <c r="G58" s="20"/>
      <c r="H58" s="20"/>
      <c r="I58" s="20"/>
      <c r="J58" s="20"/>
      <c r="K58" s="20"/>
      <c r="L58" s="20"/>
      <c r="M58" s="20"/>
      <c r="N58" s="20"/>
      <c r="O58" s="20"/>
      <c r="P58" s="21"/>
    </row>
    <row r="59" spans="1:17" x14ac:dyDescent="0.2">
      <c r="A59" s="11"/>
      <c r="B59" s="19" t="s">
        <v>64</v>
      </c>
      <c r="C59" s="20"/>
      <c r="D59" s="20"/>
      <c r="E59" s="20"/>
      <c r="F59" s="20"/>
      <c r="G59" s="20"/>
      <c r="H59" s="20"/>
      <c r="I59" s="20"/>
      <c r="J59" s="20"/>
      <c r="K59" s="20"/>
      <c r="L59" s="20"/>
      <c r="M59" s="20"/>
      <c r="N59" s="20"/>
      <c r="O59" s="20"/>
      <c r="P59" s="21"/>
    </row>
    <row r="60" spans="1:17" ht="13.5" thickBot="1" x14ac:dyDescent="0.25">
      <c r="A60" s="46"/>
      <c r="B60" s="207" t="s">
        <v>65</v>
      </c>
      <c r="C60" s="208">
        <f t="shared" ref="C60:P60" si="11">(C57-C56)+(C59-C58)</f>
        <v>0</v>
      </c>
      <c r="D60" s="209">
        <f t="shared" si="11"/>
        <v>0</v>
      </c>
      <c r="E60" s="209">
        <f t="shared" si="11"/>
        <v>0</v>
      </c>
      <c r="F60" s="209">
        <f t="shared" si="11"/>
        <v>0</v>
      </c>
      <c r="G60" s="209">
        <f t="shared" si="11"/>
        <v>0</v>
      </c>
      <c r="H60" s="209">
        <f t="shared" si="11"/>
        <v>0</v>
      </c>
      <c r="I60" s="209">
        <f t="shared" si="11"/>
        <v>0</v>
      </c>
      <c r="J60" s="209">
        <f t="shared" si="11"/>
        <v>0</v>
      </c>
      <c r="K60" s="209">
        <f t="shared" si="11"/>
        <v>0</v>
      </c>
      <c r="L60" s="209">
        <f t="shared" si="11"/>
        <v>0</v>
      </c>
      <c r="M60" s="209">
        <f t="shared" si="11"/>
        <v>0</v>
      </c>
      <c r="N60" s="209">
        <f t="shared" si="11"/>
        <v>0</v>
      </c>
      <c r="O60" s="209">
        <f t="shared" si="11"/>
        <v>0</v>
      </c>
      <c r="P60" s="92">
        <f t="shared" si="11"/>
        <v>0</v>
      </c>
    </row>
    <row r="61" spans="1:17" x14ac:dyDescent="0.2">
      <c r="A61" s="11"/>
      <c r="B61" s="13"/>
      <c r="C61" s="44"/>
      <c r="D61" s="44"/>
      <c r="E61" s="44"/>
      <c r="F61" s="44"/>
      <c r="G61" s="44"/>
      <c r="H61" s="44"/>
      <c r="I61" s="44"/>
      <c r="J61" s="44"/>
      <c r="K61" s="44"/>
      <c r="L61" s="44"/>
      <c r="M61" s="44"/>
      <c r="N61" s="44"/>
      <c r="O61" s="44"/>
      <c r="P61" s="47"/>
    </row>
    <row r="62" spans="1:17" x14ac:dyDescent="0.2">
      <c r="A62" s="18" t="s">
        <v>106</v>
      </c>
      <c r="B62" s="61"/>
      <c r="C62" s="67">
        <v>0</v>
      </c>
      <c r="D62" s="67">
        <v>0</v>
      </c>
      <c r="E62" s="67">
        <v>0</v>
      </c>
      <c r="F62" s="67">
        <v>0</v>
      </c>
      <c r="G62" s="67">
        <v>0</v>
      </c>
      <c r="H62" s="67">
        <v>0</v>
      </c>
      <c r="I62" s="67">
        <v>0</v>
      </c>
      <c r="J62" s="67">
        <v>0</v>
      </c>
      <c r="K62" s="67">
        <v>0</v>
      </c>
      <c r="L62" s="67">
        <v>0</v>
      </c>
      <c r="M62" s="67">
        <v>0</v>
      </c>
      <c r="N62" s="67">
        <v>0</v>
      </c>
      <c r="O62" s="67">
        <v>0</v>
      </c>
      <c r="P62" s="68">
        <v>0</v>
      </c>
    </row>
    <row r="63" spans="1:17" x14ac:dyDescent="0.2">
      <c r="A63" s="62" t="s">
        <v>107</v>
      </c>
      <c r="B63" s="63"/>
      <c r="C63" s="67">
        <f t="shared" ref="C63:P63" si="12">(C60-C62)</f>
        <v>0</v>
      </c>
      <c r="D63" s="67">
        <f t="shared" si="12"/>
        <v>0</v>
      </c>
      <c r="E63" s="67">
        <f t="shared" si="12"/>
        <v>0</v>
      </c>
      <c r="F63" s="67">
        <f t="shared" si="12"/>
        <v>0</v>
      </c>
      <c r="G63" s="67">
        <f t="shared" si="12"/>
        <v>0</v>
      </c>
      <c r="H63" s="67">
        <f t="shared" si="12"/>
        <v>0</v>
      </c>
      <c r="I63" s="67">
        <f t="shared" si="12"/>
        <v>0</v>
      </c>
      <c r="J63" s="67">
        <f t="shared" si="12"/>
        <v>0</v>
      </c>
      <c r="K63" s="67">
        <f t="shared" si="12"/>
        <v>0</v>
      </c>
      <c r="L63" s="67">
        <f t="shared" si="12"/>
        <v>0</v>
      </c>
      <c r="M63" s="67">
        <f t="shared" si="12"/>
        <v>0</v>
      </c>
      <c r="N63" s="67">
        <f t="shared" si="12"/>
        <v>0</v>
      </c>
      <c r="O63" s="67">
        <f t="shared" si="12"/>
        <v>0</v>
      </c>
      <c r="P63" s="68">
        <f t="shared" si="12"/>
        <v>0</v>
      </c>
    </row>
    <row r="64" spans="1:17" x14ac:dyDescent="0.2">
      <c r="A64" s="11"/>
      <c r="B64" s="12"/>
      <c r="C64" s="69"/>
      <c r="D64" s="69"/>
      <c r="E64" s="69"/>
      <c r="F64" s="69"/>
      <c r="G64" s="69"/>
      <c r="H64" s="69"/>
      <c r="I64" s="69"/>
      <c r="J64" s="69"/>
      <c r="K64" s="69"/>
      <c r="L64" s="69"/>
      <c r="M64" s="69"/>
      <c r="N64" s="69"/>
      <c r="O64" s="69"/>
      <c r="P64" s="70"/>
    </row>
    <row r="65" spans="1:16" x14ac:dyDescent="0.2">
      <c r="A65" s="64" t="s">
        <v>108</v>
      </c>
      <c r="B65" s="51"/>
      <c r="C65" s="71"/>
      <c r="D65" s="71"/>
      <c r="E65" s="71"/>
      <c r="F65" s="71"/>
      <c r="G65" s="71"/>
      <c r="H65" s="71"/>
      <c r="I65" s="71"/>
      <c r="J65" s="71"/>
      <c r="K65" s="71"/>
      <c r="L65" s="71"/>
      <c r="M65" s="71"/>
      <c r="N65" s="71"/>
      <c r="O65" s="71"/>
      <c r="P65" s="72"/>
    </row>
    <row r="66" spans="1:16" x14ac:dyDescent="0.2">
      <c r="A66" s="65" t="s">
        <v>109</v>
      </c>
      <c r="B66" s="48" t="s">
        <v>110</v>
      </c>
      <c r="C66" s="73"/>
      <c r="D66" s="73"/>
      <c r="E66" s="73"/>
      <c r="F66" s="73"/>
      <c r="G66" s="73"/>
      <c r="H66" s="73"/>
      <c r="I66" s="73"/>
      <c r="J66" s="73"/>
      <c r="K66" s="73"/>
      <c r="L66" s="73"/>
      <c r="M66" s="73"/>
      <c r="N66" s="73"/>
      <c r="O66" s="73"/>
      <c r="P66" s="74"/>
    </row>
    <row r="67" spans="1:16" x14ac:dyDescent="0.2">
      <c r="A67" s="66" t="s">
        <v>111</v>
      </c>
      <c r="B67" s="49" t="s">
        <v>112</v>
      </c>
      <c r="C67" s="73"/>
      <c r="D67" s="73"/>
      <c r="E67" s="73"/>
      <c r="F67" s="73"/>
      <c r="G67" s="73"/>
      <c r="H67" s="73"/>
      <c r="I67" s="73"/>
      <c r="J67" s="73"/>
      <c r="K67" s="73"/>
      <c r="L67" s="73"/>
      <c r="M67" s="73"/>
      <c r="N67" s="73"/>
      <c r="O67" s="73"/>
      <c r="P67" s="74"/>
    </row>
    <row r="68" spans="1:16" x14ac:dyDescent="0.2">
      <c r="A68" s="66" t="s">
        <v>113</v>
      </c>
      <c r="B68" s="49" t="s">
        <v>114</v>
      </c>
      <c r="C68" s="73"/>
      <c r="D68" s="73"/>
      <c r="E68" s="73"/>
      <c r="F68" s="73"/>
      <c r="G68" s="73"/>
      <c r="H68" s="73"/>
      <c r="I68" s="73"/>
      <c r="J68" s="73"/>
      <c r="K68" s="73"/>
      <c r="L68" s="73"/>
      <c r="M68" s="73"/>
      <c r="N68" s="73"/>
      <c r="O68" s="73"/>
      <c r="P68" s="75"/>
    </row>
    <row r="69" spans="1:16" x14ac:dyDescent="0.2">
      <c r="A69" s="62" t="s">
        <v>115</v>
      </c>
      <c r="B69" s="50"/>
      <c r="C69" s="210">
        <f t="shared" ref="C69:P69" si="13">(C66*1.5)+(C67*2)+(C68*2.5)</f>
        <v>0</v>
      </c>
      <c r="D69" s="210">
        <f t="shared" si="13"/>
        <v>0</v>
      </c>
      <c r="E69" s="210">
        <f t="shared" si="13"/>
        <v>0</v>
      </c>
      <c r="F69" s="210">
        <f t="shared" si="13"/>
        <v>0</v>
      </c>
      <c r="G69" s="210">
        <f t="shared" si="13"/>
        <v>0</v>
      </c>
      <c r="H69" s="210">
        <f t="shared" si="13"/>
        <v>0</v>
      </c>
      <c r="I69" s="210">
        <f t="shared" si="13"/>
        <v>0</v>
      </c>
      <c r="J69" s="210">
        <f t="shared" si="13"/>
        <v>0</v>
      </c>
      <c r="K69" s="210">
        <f t="shared" si="13"/>
        <v>0</v>
      </c>
      <c r="L69" s="210">
        <f t="shared" si="13"/>
        <v>0</v>
      </c>
      <c r="M69" s="210">
        <f t="shared" si="13"/>
        <v>0</v>
      </c>
      <c r="N69" s="210">
        <f t="shared" si="13"/>
        <v>0</v>
      </c>
      <c r="O69" s="210">
        <f t="shared" si="13"/>
        <v>0</v>
      </c>
      <c r="P69" s="211">
        <f t="shared" si="13"/>
        <v>0</v>
      </c>
    </row>
    <row r="70" spans="1:16" x14ac:dyDescent="0.2">
      <c r="A70" s="11"/>
      <c r="B70" s="12"/>
      <c r="C70" s="12"/>
      <c r="D70" s="12"/>
      <c r="E70" s="12"/>
      <c r="F70" s="12"/>
      <c r="G70" s="12"/>
      <c r="H70" s="12"/>
      <c r="I70" s="12"/>
      <c r="J70" s="12"/>
      <c r="K70" s="12"/>
      <c r="L70" s="12"/>
      <c r="M70" s="12"/>
      <c r="N70" s="12"/>
      <c r="O70" s="12"/>
      <c r="P70" s="14"/>
    </row>
    <row r="71" spans="1:16" ht="13.5" thickBot="1" x14ac:dyDescent="0.25">
      <c r="A71" s="11"/>
      <c r="B71" s="42"/>
      <c r="C71" s="12"/>
      <c r="D71" s="12"/>
      <c r="E71" s="12"/>
      <c r="F71" s="12"/>
      <c r="G71" s="12"/>
      <c r="H71" s="12"/>
      <c r="I71" s="12"/>
      <c r="J71" s="12"/>
      <c r="K71" s="12"/>
      <c r="L71" s="12"/>
      <c r="M71" s="12"/>
      <c r="N71" s="12"/>
      <c r="O71" s="12"/>
      <c r="P71" s="14"/>
    </row>
    <row r="72" spans="1:16" x14ac:dyDescent="0.2">
      <c r="A72" s="11"/>
      <c r="B72" s="12"/>
      <c r="C72" s="12"/>
      <c r="D72" s="12"/>
      <c r="E72" s="12"/>
      <c r="F72" s="31"/>
      <c r="G72" s="12"/>
      <c r="H72" s="26"/>
      <c r="I72" s="27"/>
      <c r="J72" s="27"/>
      <c r="K72" s="27"/>
      <c r="L72" s="28"/>
      <c r="M72" s="12"/>
      <c r="N72" s="12"/>
      <c r="O72" s="12"/>
      <c r="P72" s="14"/>
    </row>
    <row r="73" spans="1:16" x14ac:dyDescent="0.2">
      <c r="A73" s="32" t="s">
        <v>88</v>
      </c>
      <c r="B73" s="33"/>
      <c r="C73" s="33"/>
      <c r="D73" s="33"/>
      <c r="E73" s="33"/>
      <c r="F73" s="12" t="s">
        <v>89</v>
      </c>
      <c r="G73" s="12"/>
      <c r="H73" s="43" t="s">
        <v>116</v>
      </c>
      <c r="I73" s="12"/>
      <c r="J73" s="12"/>
      <c r="K73" s="13"/>
      <c r="L73" s="30"/>
      <c r="M73" s="12"/>
      <c r="N73" s="12"/>
      <c r="O73" s="12"/>
      <c r="P73" s="14"/>
    </row>
    <row r="74" spans="1:16" x14ac:dyDescent="0.2">
      <c r="A74" s="11" t="s">
        <v>117</v>
      </c>
      <c r="B74" s="12"/>
      <c r="C74" s="12"/>
      <c r="D74" s="12"/>
      <c r="E74" s="12"/>
      <c r="F74" s="12"/>
      <c r="G74" s="12"/>
      <c r="H74" s="29"/>
      <c r="I74" s="12"/>
      <c r="J74" s="12"/>
      <c r="K74" s="12"/>
      <c r="L74" s="30"/>
      <c r="M74" s="12"/>
      <c r="N74" s="12"/>
      <c r="O74" s="12"/>
      <c r="P74" s="14"/>
    </row>
    <row r="75" spans="1:16" x14ac:dyDescent="0.2">
      <c r="A75" s="11"/>
      <c r="B75" s="12"/>
      <c r="C75" s="12"/>
      <c r="D75" s="12"/>
      <c r="E75" s="12"/>
      <c r="F75" s="12"/>
      <c r="G75" s="12"/>
      <c r="H75" s="34" t="s">
        <v>118</v>
      </c>
      <c r="I75" s="12"/>
      <c r="J75" s="12"/>
      <c r="K75" s="52">
        <f>L4</f>
        <v>0</v>
      </c>
      <c r="L75" s="30"/>
      <c r="M75" s="12"/>
      <c r="N75" s="12"/>
      <c r="O75" s="12"/>
      <c r="P75" s="14"/>
    </row>
    <row r="76" spans="1:16" x14ac:dyDescent="0.2">
      <c r="A76" s="11"/>
      <c r="B76" s="12"/>
      <c r="C76" s="12"/>
      <c r="D76" s="12"/>
      <c r="E76" s="12"/>
      <c r="F76" s="12"/>
      <c r="G76" s="12"/>
      <c r="H76" s="34" t="s">
        <v>119</v>
      </c>
      <c r="I76" s="12"/>
      <c r="J76" s="12"/>
      <c r="K76" s="52">
        <f>SUM(C69:P69)</f>
        <v>0</v>
      </c>
      <c r="L76" s="30"/>
      <c r="M76" s="12"/>
      <c r="N76" s="12"/>
      <c r="O76" s="12"/>
      <c r="P76" s="14"/>
    </row>
    <row r="77" spans="1:16" x14ac:dyDescent="0.2">
      <c r="A77" s="11"/>
      <c r="B77" s="12"/>
      <c r="C77" s="12"/>
      <c r="D77" s="12"/>
      <c r="E77" s="12"/>
      <c r="F77" s="31"/>
      <c r="G77" s="12"/>
      <c r="H77" s="34" t="s">
        <v>120</v>
      </c>
      <c r="I77" s="12"/>
      <c r="J77" s="12"/>
      <c r="K77" s="52">
        <f>N39</f>
        <v>0</v>
      </c>
      <c r="L77" s="30"/>
      <c r="M77" s="12"/>
      <c r="N77" s="12"/>
      <c r="O77" s="12"/>
      <c r="P77" s="14"/>
    </row>
    <row r="78" spans="1:16" x14ac:dyDescent="0.2">
      <c r="A78" s="32" t="s">
        <v>121</v>
      </c>
      <c r="B78" s="33"/>
      <c r="C78" s="33"/>
      <c r="D78" s="33"/>
      <c r="E78" s="33"/>
      <c r="F78" s="33" t="s">
        <v>89</v>
      </c>
      <c r="G78" s="12"/>
      <c r="H78" s="34" t="s">
        <v>122</v>
      </c>
      <c r="I78" s="12"/>
      <c r="J78" s="12"/>
      <c r="K78" s="52">
        <f>K75+K76-K77</f>
        <v>0</v>
      </c>
      <c r="L78" s="30"/>
      <c r="M78" s="12"/>
      <c r="N78" s="12"/>
      <c r="O78" s="12"/>
      <c r="P78" s="14"/>
    </row>
    <row r="79" spans="1:16" x14ac:dyDescent="0.2">
      <c r="A79" s="11" t="s">
        <v>100</v>
      </c>
      <c r="B79" s="12"/>
      <c r="C79" s="12"/>
      <c r="D79" s="12"/>
      <c r="E79" s="12"/>
      <c r="F79" s="12"/>
      <c r="G79" s="12"/>
      <c r="H79" s="29"/>
      <c r="I79" s="12"/>
      <c r="J79" s="12"/>
      <c r="K79" s="54"/>
      <c r="L79" s="30"/>
      <c r="M79" s="12"/>
      <c r="N79" s="12"/>
      <c r="O79" s="12"/>
      <c r="P79" s="14"/>
    </row>
    <row r="80" spans="1:16" x14ac:dyDescent="0.2">
      <c r="A80" s="11"/>
      <c r="B80" s="12"/>
      <c r="C80" s="12"/>
      <c r="D80" s="12"/>
      <c r="E80" s="12"/>
      <c r="F80" s="12"/>
      <c r="G80" s="12"/>
      <c r="H80" s="55" t="s">
        <v>123</v>
      </c>
      <c r="I80" s="12"/>
      <c r="J80" s="12"/>
      <c r="K80" s="52">
        <f>SUM(C62:P62)</f>
        <v>0</v>
      </c>
      <c r="L80" s="30"/>
      <c r="M80" s="12"/>
      <c r="N80" s="12"/>
      <c r="O80" s="12"/>
      <c r="P80" s="14"/>
    </row>
    <row r="81" spans="1:16" ht="13.5" thickBot="1" x14ac:dyDescent="0.25">
      <c r="A81" s="11"/>
      <c r="B81" s="12"/>
      <c r="C81" s="12"/>
      <c r="D81" s="12"/>
      <c r="E81" s="12"/>
      <c r="F81" s="12"/>
      <c r="G81" s="12"/>
      <c r="H81" s="36"/>
      <c r="I81" s="37"/>
      <c r="J81" s="37"/>
      <c r="K81" s="37"/>
      <c r="L81" s="38"/>
      <c r="M81" s="12"/>
      <c r="N81" s="12"/>
      <c r="O81" s="12"/>
      <c r="P81" s="14"/>
    </row>
    <row r="82" spans="1:16" ht="13.5" thickBot="1" x14ac:dyDescent="0.25">
      <c r="A82" s="39"/>
      <c r="B82" s="40"/>
      <c r="C82" s="40"/>
      <c r="D82" s="40"/>
      <c r="E82" s="40"/>
      <c r="F82" s="40"/>
      <c r="G82" s="40"/>
      <c r="H82" s="40"/>
      <c r="I82" s="40"/>
      <c r="J82" s="40"/>
      <c r="K82" s="40"/>
      <c r="L82" s="40"/>
      <c r="M82" s="40"/>
      <c r="N82" s="40"/>
      <c r="O82" s="40"/>
      <c r="P82" s="41"/>
    </row>
    <row r="83" spans="1:16" ht="13.5" thickTop="1" x14ac:dyDescent="0.2"/>
    <row r="85" spans="1:16" x14ac:dyDescent="0.2">
      <c r="D85" s="56"/>
    </row>
    <row r="86" spans="1:16" x14ac:dyDescent="0.2">
      <c r="D86" s="56"/>
    </row>
    <row r="87" spans="1:16" x14ac:dyDescent="0.2">
      <c r="D87" s="56"/>
    </row>
    <row r="88" spans="1:16" x14ac:dyDescent="0.2">
      <c r="D88" s="56"/>
    </row>
    <row r="89" spans="1:16" x14ac:dyDescent="0.2">
      <c r="D89" s="56"/>
    </row>
  </sheetData>
  <sheetProtection algorithmName="SHA-512" hashValue="X6XqBh9c02CGfl64RLOLWr+GrIsgPyFNeAeo8MI38XwnViAzRMgIrAM3HnNWv2zty7XNxZLwT8v8yWR8+OQSpA==" saltValue="y76ipgQietXdXHv4FUrM7Q==" spinCount="100000" sheet="1" objects="1" scenarios="1"/>
  <mergeCells count="7">
    <mergeCell ref="D3:G3"/>
    <mergeCell ref="D5:G5"/>
    <mergeCell ref="M2:P2"/>
    <mergeCell ref="J34:M34"/>
    <mergeCell ref="M3:P3"/>
    <mergeCell ref="M4:P4"/>
    <mergeCell ref="M5:P5"/>
  </mergeCells>
  <phoneticPr fontId="0" type="noConversion"/>
  <hyperlinks>
    <hyperlink ref="M4:M5" r:id="rId1" display="     View Leave and " xr:uid="{397EF68E-6C84-4557-8396-B738345D16C9}"/>
    <hyperlink ref="M3" r:id="rId2" display="ESS to apply for Leave" xr:uid="{D9C7FB6C-A9FC-4613-97C9-9FDC3A79845F}"/>
    <hyperlink ref="M4" r:id="rId3" display="View Leave, Attendance and " xr:uid="{FA4AF89F-CC85-4BED-AA52-A94ABBDD5416}"/>
    <hyperlink ref="M5" r:id="rId4" display="Overtime Policies (HUPP 5.6)" xr:uid="{4B4D21AE-765A-4093-A990-14C7E1E8B7E5}"/>
    <hyperlink ref="M4:P4" r:id="rId5" display="Leave Entitlements" xr:uid="{3569A1C3-8438-4AF0-B0BF-0CEFCD22E991}"/>
    <hyperlink ref="M5:P5" r:id="rId6" display="Attendance, Hours of Work and Overtime Procedures" xr:uid="{D8508739-1FCF-4B89-8A32-ACB6CDF83E1A}"/>
    <hyperlink ref="M3:P3" r:id="rId7" display="Workday to apply for Leave" xr:uid="{A1E56960-9170-4C27-8762-566C2E9F3A65}"/>
  </hyperlinks>
  <pageMargins left="0.2" right="0.23" top="0.37" bottom="0.2" header="0.35" footer="0.2"/>
  <pageSetup paperSize="9" scale="94" fitToHeight="2" orientation="landscape" horizontalDpi="4294967295" verticalDpi="4294967295" r:id="rId8"/>
  <headerFooter alignWithMargins="0"/>
  <rowBreaks count="1" manualBreakCount="1">
    <brk id="44" max="16383" man="1"/>
  </rowBreaks>
  <drawing r:id="rId9"/>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2">
    <tabColor theme="5"/>
    <pageSetUpPr autoPageBreaks="0"/>
  </sheetPr>
  <dimension ref="A1:Q89"/>
  <sheetViews>
    <sheetView zoomScaleNormal="100" workbookViewId="0">
      <selection sqref="A1:XFD1048576"/>
    </sheetView>
  </sheetViews>
  <sheetFormatPr defaultColWidth="11.42578125" defaultRowHeight="12.75" x14ac:dyDescent="0.2"/>
  <sheetData>
    <row r="1" spans="1:17" ht="22.5" customHeight="1" x14ac:dyDescent="0.25">
      <c r="A1" s="155"/>
      <c r="B1" s="27"/>
      <c r="C1" s="156" t="s">
        <v>0</v>
      </c>
      <c r="D1" s="27"/>
      <c r="E1" s="27"/>
      <c r="F1" s="27"/>
      <c r="G1" s="157"/>
      <c r="H1" s="158"/>
      <c r="I1" s="159"/>
      <c r="J1" s="158"/>
      <c r="K1" s="160"/>
      <c r="L1" s="27"/>
      <c r="M1" s="27"/>
      <c r="N1" s="27"/>
      <c r="O1" s="27"/>
      <c r="P1" s="28"/>
    </row>
    <row r="2" spans="1:17" ht="12.75" customHeight="1" x14ac:dyDescent="0.2">
      <c r="A2" s="60"/>
      <c r="B2" s="12"/>
      <c r="C2" s="184" t="s">
        <v>36</v>
      </c>
      <c r="D2" s="185">
        <f>SUM('21May-3Jun'!D2,14)</f>
        <v>43254</v>
      </c>
      <c r="E2" s="186" t="s">
        <v>37</v>
      </c>
      <c r="F2" s="187"/>
      <c r="G2" s="188"/>
      <c r="H2" s="189" t="s">
        <v>38</v>
      </c>
      <c r="I2" s="190"/>
      <c r="J2" s="190"/>
      <c r="K2" s="190"/>
      <c r="L2" s="191">
        <f>+'21May-3Jun'!K41</f>
        <v>-31.416666666666661</v>
      </c>
      <c r="M2" s="306" t="s">
        <v>39</v>
      </c>
      <c r="N2" s="307"/>
      <c r="O2" s="307"/>
      <c r="P2" s="308"/>
    </row>
    <row r="3" spans="1:17" ht="12.75" customHeight="1" x14ac:dyDescent="0.2">
      <c r="A3" s="60"/>
      <c r="B3" s="12"/>
      <c r="C3" s="118" t="s">
        <v>40</v>
      </c>
      <c r="D3" s="302" t="str">
        <f>+'21May-3Jun'!D3</f>
        <v>Your Name Goes here</v>
      </c>
      <c r="E3" s="303"/>
      <c r="F3" s="303"/>
      <c r="G3" s="304"/>
      <c r="H3" s="122"/>
      <c r="I3" s="120"/>
      <c r="J3" s="120"/>
      <c r="K3" s="120"/>
      <c r="L3" s="121"/>
      <c r="M3" s="309" t="s">
        <v>42</v>
      </c>
      <c r="N3" s="310"/>
      <c r="O3" s="310"/>
      <c r="P3" s="311"/>
    </row>
    <row r="4" spans="1:17" x14ac:dyDescent="0.2">
      <c r="A4" s="60"/>
      <c r="B4" s="12"/>
      <c r="C4" s="118" t="s">
        <v>43</v>
      </c>
      <c r="D4" s="149" t="str">
        <f>+'21May-3Jun'!D4</f>
        <v>Pos no.</v>
      </c>
      <c r="E4" s="150"/>
      <c r="F4" s="214" t="s">
        <v>45</v>
      </c>
      <c r="G4" s="151" t="str">
        <f>'21May-3Jun'!G4</f>
        <v>Emp ID</v>
      </c>
      <c r="H4" s="122" t="s">
        <v>47</v>
      </c>
      <c r="I4" s="122"/>
      <c r="J4" s="120"/>
      <c r="K4" s="120"/>
      <c r="L4" s="123">
        <f>'21May-3Jun'!K78</f>
        <v>0</v>
      </c>
      <c r="M4" s="309" t="s">
        <v>48</v>
      </c>
      <c r="N4" s="310"/>
      <c r="O4" s="310"/>
      <c r="P4" s="311"/>
    </row>
    <row r="5" spans="1:17" ht="13.5" customHeight="1" x14ac:dyDescent="0.2">
      <c r="A5" s="60"/>
      <c r="B5" s="12"/>
      <c r="C5" s="192" t="s">
        <v>49</v>
      </c>
      <c r="D5" s="315" t="str">
        <f>+'21May-3Jun'!D5</f>
        <v>Your Unit Name goes here</v>
      </c>
      <c r="E5" s="316"/>
      <c r="F5" s="316"/>
      <c r="G5" s="317"/>
      <c r="H5" s="193" t="s">
        <v>51</v>
      </c>
      <c r="I5" s="193"/>
      <c r="J5" s="194"/>
      <c r="K5" s="194"/>
      <c r="L5" s="195" t="str">
        <f>'21May-3Jun'!L5</f>
        <v>FLEX</v>
      </c>
      <c r="M5" s="312" t="s">
        <v>53</v>
      </c>
      <c r="N5" s="313"/>
      <c r="O5" s="313"/>
      <c r="P5" s="314"/>
    </row>
    <row r="6" spans="1:17" x14ac:dyDescent="0.2">
      <c r="A6" s="60"/>
      <c r="B6" s="13"/>
      <c r="C6" s="182" t="s">
        <v>54</v>
      </c>
      <c r="D6" s="146" t="s">
        <v>55</v>
      </c>
      <c r="E6" s="146" t="s">
        <v>56</v>
      </c>
      <c r="F6" s="146" t="s">
        <v>57</v>
      </c>
      <c r="G6" s="146" t="s">
        <v>58</v>
      </c>
      <c r="H6" s="146" t="s">
        <v>59</v>
      </c>
      <c r="I6" s="146" t="s">
        <v>60</v>
      </c>
      <c r="J6" s="146" t="s">
        <v>54</v>
      </c>
      <c r="K6" s="146" t="s">
        <v>55</v>
      </c>
      <c r="L6" s="146" t="s">
        <v>56</v>
      </c>
      <c r="M6" s="146" t="s">
        <v>57</v>
      </c>
      <c r="N6" s="146" t="s">
        <v>58</v>
      </c>
      <c r="O6" s="146" t="s">
        <v>59</v>
      </c>
      <c r="P6" s="183" t="s">
        <v>60</v>
      </c>
    </row>
    <row r="7" spans="1:17" ht="13.5" thickBot="1" x14ac:dyDescent="0.25">
      <c r="A7" s="60"/>
      <c r="B7" s="13"/>
      <c r="C7" s="114">
        <f>D2</f>
        <v>43254</v>
      </c>
      <c r="D7" s="115">
        <f>$C$7+1</f>
        <v>43255</v>
      </c>
      <c r="E7" s="115">
        <f>$C$7+2</f>
        <v>43256</v>
      </c>
      <c r="F7" s="115">
        <f>$C$7+3</f>
        <v>43257</v>
      </c>
      <c r="G7" s="115">
        <f>$C$7+4</f>
        <v>43258</v>
      </c>
      <c r="H7" s="115">
        <f>$C$7+5</f>
        <v>43259</v>
      </c>
      <c r="I7" s="115">
        <f>$C$7+6</f>
        <v>43260</v>
      </c>
      <c r="J7" s="115">
        <f>$C$7+7</f>
        <v>43261</v>
      </c>
      <c r="K7" s="115">
        <f>$C$7+8</f>
        <v>43262</v>
      </c>
      <c r="L7" s="115">
        <f>$C$7+9</f>
        <v>43263</v>
      </c>
      <c r="M7" s="115">
        <f>$C$7+10</f>
        <v>43264</v>
      </c>
      <c r="N7" s="115">
        <f>$C$7+11</f>
        <v>43265</v>
      </c>
      <c r="O7" s="115">
        <f>$C$7+12</f>
        <v>43266</v>
      </c>
      <c r="P7" s="162">
        <f>$C$7+13</f>
        <v>43267</v>
      </c>
      <c r="Q7" s="1"/>
    </row>
    <row r="8" spans="1:17" ht="13.5" thickBot="1" x14ac:dyDescent="0.25">
      <c r="A8" s="118" t="s">
        <v>61</v>
      </c>
      <c r="B8" s="120"/>
      <c r="C8" s="220">
        <f>'21May-3Jun'!C8</f>
        <v>0</v>
      </c>
      <c r="D8" s="227">
        <f>'21May-3Jun'!D8</f>
        <v>0</v>
      </c>
      <c r="E8" s="230">
        <f>'21May-3Jun'!E8</f>
        <v>0.30208333333333331</v>
      </c>
      <c r="F8" s="228">
        <f>'21May-3Jun'!F8</f>
        <v>0.30208333333333331</v>
      </c>
      <c r="G8" s="230">
        <f>'21May-3Jun'!G8</f>
        <v>0.30208333333333331</v>
      </c>
      <c r="H8" s="228">
        <f>'21May-3Jun'!H8</f>
        <v>0.30208333333333331</v>
      </c>
      <c r="I8" s="230">
        <f>'21May-3Jun'!I8</f>
        <v>0.30208333333333331</v>
      </c>
      <c r="J8" s="227">
        <f>'21May-3Jun'!J8</f>
        <v>0</v>
      </c>
      <c r="K8" s="227">
        <f>'21May-3Jun'!K8</f>
        <v>0</v>
      </c>
      <c r="L8" s="230">
        <f>'21May-3Jun'!L8</f>
        <v>0.30208333333333331</v>
      </c>
      <c r="M8" s="228">
        <f>'21May-3Jun'!M8</f>
        <v>0.30208333333333331</v>
      </c>
      <c r="N8" s="230">
        <f>'21May-3Jun'!N8</f>
        <v>0.30208333333333331</v>
      </c>
      <c r="O8" s="228">
        <f>'21May-3Jun'!O8</f>
        <v>0.30208333333333331</v>
      </c>
      <c r="P8" s="230">
        <f>'21May-3Jun'!P8</f>
        <v>0.30208333333333331</v>
      </c>
      <c r="Q8" s="1"/>
    </row>
    <row r="9" spans="1:17" x14ac:dyDescent="0.2">
      <c r="A9" s="163" t="s">
        <v>62</v>
      </c>
      <c r="B9" s="98" t="s">
        <v>63</v>
      </c>
      <c r="C9" s="221">
        <v>0</v>
      </c>
      <c r="D9" s="221">
        <v>0</v>
      </c>
      <c r="E9" s="231">
        <v>0</v>
      </c>
      <c r="F9" s="229">
        <v>0</v>
      </c>
      <c r="G9" s="231">
        <v>0</v>
      </c>
      <c r="H9" s="229">
        <v>0</v>
      </c>
      <c r="I9" s="231">
        <v>0</v>
      </c>
      <c r="J9" s="221">
        <v>0</v>
      </c>
      <c r="K9" s="221">
        <v>0</v>
      </c>
      <c r="L9" s="231">
        <v>0</v>
      </c>
      <c r="M9" s="229">
        <v>0</v>
      </c>
      <c r="N9" s="231">
        <v>0</v>
      </c>
      <c r="O9" s="229">
        <v>0</v>
      </c>
      <c r="P9" s="231">
        <v>0</v>
      </c>
    </row>
    <row r="10" spans="1:17" x14ac:dyDescent="0.2">
      <c r="A10" s="164"/>
      <c r="B10" s="98" t="s">
        <v>64</v>
      </c>
      <c r="C10" s="221">
        <v>0</v>
      </c>
      <c r="D10" s="221">
        <v>0</v>
      </c>
      <c r="E10" s="231">
        <v>0</v>
      </c>
      <c r="F10" s="229">
        <v>0</v>
      </c>
      <c r="G10" s="231">
        <v>0</v>
      </c>
      <c r="H10" s="229">
        <v>0</v>
      </c>
      <c r="I10" s="231">
        <v>0</v>
      </c>
      <c r="J10" s="221">
        <v>0</v>
      </c>
      <c r="K10" s="221">
        <v>0</v>
      </c>
      <c r="L10" s="231">
        <v>0</v>
      </c>
      <c r="M10" s="229">
        <v>0</v>
      </c>
      <c r="N10" s="231">
        <v>0</v>
      </c>
      <c r="O10" s="229">
        <v>0</v>
      </c>
      <c r="P10" s="231">
        <v>0</v>
      </c>
    </row>
    <row r="11" spans="1:17" x14ac:dyDescent="0.2">
      <c r="A11" s="164"/>
      <c r="B11" s="98" t="s">
        <v>63</v>
      </c>
      <c r="C11" s="221"/>
      <c r="D11" s="221"/>
      <c r="E11" s="231"/>
      <c r="F11" s="229"/>
      <c r="G11" s="231"/>
      <c r="H11" s="229"/>
      <c r="I11" s="231"/>
      <c r="J11" s="221"/>
      <c r="K11" s="221"/>
      <c r="L11" s="231"/>
      <c r="M11" s="229"/>
      <c r="N11" s="231"/>
      <c r="O11" s="229"/>
      <c r="P11" s="236"/>
    </row>
    <row r="12" spans="1:17" x14ac:dyDescent="0.2">
      <c r="A12" s="164"/>
      <c r="B12" s="98" t="s">
        <v>64</v>
      </c>
      <c r="C12" s="221"/>
      <c r="D12" s="221"/>
      <c r="E12" s="231"/>
      <c r="F12" s="229"/>
      <c r="G12" s="231"/>
      <c r="H12" s="229"/>
      <c r="I12" s="231"/>
      <c r="J12" s="221"/>
      <c r="K12" s="221"/>
      <c r="L12" s="231"/>
      <c r="M12" s="229"/>
      <c r="N12" s="231"/>
      <c r="O12" s="229"/>
      <c r="P12" s="236"/>
    </row>
    <row r="13" spans="1:17" ht="13.5" thickBot="1" x14ac:dyDescent="0.25">
      <c r="A13" s="165"/>
      <c r="B13" s="99" t="s">
        <v>65</v>
      </c>
      <c r="C13" s="100">
        <f t="shared" ref="C13:P13" si="0">(C10-C9)+(C12-C11)</f>
        <v>0</v>
      </c>
      <c r="D13" s="100">
        <f t="shared" si="0"/>
        <v>0</v>
      </c>
      <c r="E13" s="100">
        <f t="shared" si="0"/>
        <v>0</v>
      </c>
      <c r="F13" s="100">
        <f t="shared" si="0"/>
        <v>0</v>
      </c>
      <c r="G13" s="100">
        <f t="shared" si="0"/>
        <v>0</v>
      </c>
      <c r="H13" s="100">
        <f t="shared" si="0"/>
        <v>0</v>
      </c>
      <c r="I13" s="100">
        <f t="shared" si="0"/>
        <v>0</v>
      </c>
      <c r="J13" s="100">
        <f t="shared" si="0"/>
        <v>0</v>
      </c>
      <c r="K13" s="100">
        <f t="shared" si="0"/>
        <v>0</v>
      </c>
      <c r="L13" s="100">
        <f t="shared" si="0"/>
        <v>0</v>
      </c>
      <c r="M13" s="100">
        <f t="shared" si="0"/>
        <v>0</v>
      </c>
      <c r="N13" s="100">
        <f t="shared" si="0"/>
        <v>0</v>
      </c>
      <c r="O13" s="100">
        <f t="shared" si="0"/>
        <v>0</v>
      </c>
      <c r="P13" s="166">
        <f t="shared" si="0"/>
        <v>0</v>
      </c>
    </row>
    <row r="14" spans="1:17" x14ac:dyDescent="0.2">
      <c r="A14" s="167" t="s">
        <v>66</v>
      </c>
      <c r="B14" s="101" t="s">
        <v>63</v>
      </c>
      <c r="C14" s="222">
        <v>0</v>
      </c>
      <c r="D14" s="222">
        <v>0</v>
      </c>
      <c r="E14" s="232">
        <v>0</v>
      </c>
      <c r="F14" s="240">
        <v>0</v>
      </c>
      <c r="G14" s="232">
        <v>0</v>
      </c>
      <c r="H14" s="240">
        <v>0</v>
      </c>
      <c r="I14" s="232">
        <v>0</v>
      </c>
      <c r="J14" s="222">
        <v>0</v>
      </c>
      <c r="K14" s="222">
        <v>0</v>
      </c>
      <c r="L14" s="231">
        <v>0</v>
      </c>
      <c r="M14" s="240">
        <v>0</v>
      </c>
      <c r="N14" s="231">
        <v>0</v>
      </c>
      <c r="O14" s="240">
        <v>0</v>
      </c>
      <c r="P14" s="231">
        <v>0</v>
      </c>
    </row>
    <row r="15" spans="1:17" x14ac:dyDescent="0.2">
      <c r="A15" s="164"/>
      <c r="B15" s="98" t="s">
        <v>64</v>
      </c>
      <c r="C15" s="221">
        <v>0</v>
      </c>
      <c r="D15" s="221">
        <v>0</v>
      </c>
      <c r="E15" s="231">
        <v>0</v>
      </c>
      <c r="F15" s="229">
        <v>0</v>
      </c>
      <c r="G15" s="231">
        <v>0</v>
      </c>
      <c r="H15" s="229">
        <v>0</v>
      </c>
      <c r="I15" s="231">
        <v>0</v>
      </c>
      <c r="J15" s="221">
        <v>0</v>
      </c>
      <c r="K15" s="221">
        <v>0</v>
      </c>
      <c r="L15" s="231">
        <v>0</v>
      </c>
      <c r="M15" s="229">
        <v>0</v>
      </c>
      <c r="N15" s="231">
        <v>0</v>
      </c>
      <c r="O15" s="229">
        <v>0</v>
      </c>
      <c r="P15" s="231">
        <v>0</v>
      </c>
    </row>
    <row r="16" spans="1:17" x14ac:dyDescent="0.2">
      <c r="A16" s="164"/>
      <c r="B16" s="98" t="s">
        <v>63</v>
      </c>
      <c r="C16" s="221"/>
      <c r="D16" s="221"/>
      <c r="E16" s="231"/>
      <c r="F16" s="229"/>
      <c r="G16" s="231"/>
      <c r="H16" s="229"/>
      <c r="I16" s="231"/>
      <c r="J16" s="221"/>
      <c r="K16" s="221"/>
      <c r="L16" s="231"/>
      <c r="M16" s="229"/>
      <c r="N16" s="231"/>
      <c r="O16" s="229"/>
      <c r="P16" s="236"/>
    </row>
    <row r="17" spans="1:16" x14ac:dyDescent="0.2">
      <c r="A17" s="164"/>
      <c r="B17" s="98" t="s">
        <v>64</v>
      </c>
      <c r="C17" s="221"/>
      <c r="D17" s="221"/>
      <c r="E17" s="231"/>
      <c r="F17" s="229"/>
      <c r="G17" s="231"/>
      <c r="H17" s="229"/>
      <c r="I17" s="231"/>
      <c r="J17" s="221"/>
      <c r="K17" s="221"/>
      <c r="L17" s="231"/>
      <c r="M17" s="229"/>
      <c r="N17" s="231"/>
      <c r="O17" s="229"/>
      <c r="P17" s="236"/>
    </row>
    <row r="18" spans="1:16" ht="13.5" thickBot="1" x14ac:dyDescent="0.25">
      <c r="A18" s="164"/>
      <c r="B18" s="102" t="s">
        <v>65</v>
      </c>
      <c r="C18" s="100">
        <f t="shared" ref="C18:P18" si="1">(C15-C14)+(C17-C16)</f>
        <v>0</v>
      </c>
      <c r="D18" s="100">
        <f t="shared" si="1"/>
        <v>0</v>
      </c>
      <c r="E18" s="100">
        <f t="shared" si="1"/>
        <v>0</v>
      </c>
      <c r="F18" s="100">
        <f t="shared" si="1"/>
        <v>0</v>
      </c>
      <c r="G18" s="100">
        <f t="shared" si="1"/>
        <v>0</v>
      </c>
      <c r="H18" s="100">
        <f t="shared" si="1"/>
        <v>0</v>
      </c>
      <c r="I18" s="100">
        <f t="shared" si="1"/>
        <v>0</v>
      </c>
      <c r="J18" s="100">
        <f t="shared" si="1"/>
        <v>0</v>
      </c>
      <c r="K18" s="100">
        <f t="shared" si="1"/>
        <v>0</v>
      </c>
      <c r="L18" s="100">
        <f t="shared" si="1"/>
        <v>0</v>
      </c>
      <c r="M18" s="100">
        <f t="shared" si="1"/>
        <v>0</v>
      </c>
      <c r="N18" s="100">
        <f t="shared" si="1"/>
        <v>0</v>
      </c>
      <c r="O18" s="100">
        <f t="shared" si="1"/>
        <v>0</v>
      </c>
      <c r="P18" s="166">
        <f t="shared" si="1"/>
        <v>0</v>
      </c>
    </row>
    <row r="19" spans="1:16" ht="13.5" thickBot="1" x14ac:dyDescent="0.25">
      <c r="A19" s="168" t="s">
        <v>67</v>
      </c>
      <c r="B19" s="103"/>
      <c r="C19" s="104">
        <f t="shared" ref="C19:P19" si="2">C13+C18</f>
        <v>0</v>
      </c>
      <c r="D19" s="104">
        <f t="shared" si="2"/>
        <v>0</v>
      </c>
      <c r="E19" s="104">
        <f t="shared" si="2"/>
        <v>0</v>
      </c>
      <c r="F19" s="104">
        <f t="shared" si="2"/>
        <v>0</v>
      </c>
      <c r="G19" s="104">
        <f t="shared" si="2"/>
        <v>0</v>
      </c>
      <c r="H19" s="104">
        <f t="shared" si="2"/>
        <v>0</v>
      </c>
      <c r="I19" s="104">
        <f t="shared" si="2"/>
        <v>0</v>
      </c>
      <c r="J19" s="104">
        <f t="shared" si="2"/>
        <v>0</v>
      </c>
      <c r="K19" s="104">
        <f t="shared" si="2"/>
        <v>0</v>
      </c>
      <c r="L19" s="104">
        <f t="shared" si="2"/>
        <v>0</v>
      </c>
      <c r="M19" s="104">
        <f t="shared" si="2"/>
        <v>0</v>
      </c>
      <c r="N19" s="104">
        <f t="shared" si="2"/>
        <v>0</v>
      </c>
      <c r="O19" s="104">
        <f t="shared" si="2"/>
        <v>0</v>
      </c>
      <c r="P19" s="169">
        <f t="shared" si="2"/>
        <v>0</v>
      </c>
    </row>
    <row r="20" spans="1:16" x14ac:dyDescent="0.2">
      <c r="A20" s="164"/>
      <c r="B20" s="105" t="s">
        <v>68</v>
      </c>
      <c r="C20" s="221"/>
      <c r="D20" s="221"/>
      <c r="E20" s="231"/>
      <c r="F20" s="229"/>
      <c r="G20" s="231"/>
      <c r="H20" s="229"/>
      <c r="I20" s="231"/>
      <c r="J20" s="221"/>
      <c r="K20" s="221"/>
      <c r="L20" s="231"/>
      <c r="M20" s="229"/>
      <c r="N20" s="231"/>
      <c r="O20" s="229"/>
      <c r="P20" s="236"/>
    </row>
    <row r="21" spans="1:16" x14ac:dyDescent="0.2">
      <c r="A21" s="167" t="s">
        <v>70</v>
      </c>
      <c r="B21" s="105" t="s">
        <v>71</v>
      </c>
      <c r="C21" s="221"/>
      <c r="D21" s="221"/>
      <c r="E21" s="231"/>
      <c r="F21" s="229"/>
      <c r="G21" s="231"/>
      <c r="H21" s="229"/>
      <c r="I21" s="231"/>
      <c r="J21" s="221"/>
      <c r="K21" s="221"/>
      <c r="L21" s="231"/>
      <c r="M21" s="229"/>
      <c r="N21" s="231"/>
      <c r="O21" s="229"/>
      <c r="P21" s="236"/>
    </row>
    <row r="22" spans="1:16" x14ac:dyDescent="0.2">
      <c r="A22" s="167" t="s">
        <v>72</v>
      </c>
      <c r="B22" s="105" t="s">
        <v>73</v>
      </c>
      <c r="C22" s="221"/>
      <c r="D22" s="221"/>
      <c r="E22" s="231"/>
      <c r="F22" s="229"/>
      <c r="G22" s="231"/>
      <c r="H22" s="229"/>
      <c r="I22" s="231"/>
      <c r="J22" s="221"/>
      <c r="K22" s="221"/>
      <c r="L22" s="231"/>
      <c r="M22" s="229"/>
      <c r="N22" s="231"/>
      <c r="O22" s="229"/>
      <c r="P22" s="236"/>
    </row>
    <row r="23" spans="1:16" x14ac:dyDescent="0.2">
      <c r="A23" s="167" t="s">
        <v>74</v>
      </c>
      <c r="B23" s="105" t="s">
        <v>75</v>
      </c>
      <c r="C23" s="221"/>
      <c r="D23" s="221"/>
      <c r="E23" s="231"/>
      <c r="F23" s="229"/>
      <c r="G23" s="231"/>
      <c r="H23" s="229"/>
      <c r="I23" s="231"/>
      <c r="J23" s="221"/>
      <c r="K23" s="221"/>
      <c r="L23" s="231" t="s">
        <v>69</v>
      </c>
      <c r="M23" s="229"/>
      <c r="N23" s="231"/>
      <c r="O23" s="229"/>
      <c r="P23" s="236"/>
    </row>
    <row r="24" spans="1:16" x14ac:dyDescent="0.2">
      <c r="A24" s="167" t="s">
        <v>76</v>
      </c>
      <c r="B24" s="105" t="s">
        <v>77</v>
      </c>
      <c r="C24" s="223"/>
      <c r="D24" s="221"/>
      <c r="E24" s="231"/>
      <c r="F24" s="229"/>
      <c r="G24" s="231"/>
      <c r="H24" s="229"/>
      <c r="I24" s="231"/>
      <c r="J24" s="221"/>
      <c r="K24" s="221"/>
      <c r="L24" s="231"/>
      <c r="M24" s="229"/>
      <c r="N24" s="231" t="s">
        <v>69</v>
      </c>
      <c r="O24" s="229"/>
      <c r="P24" s="236"/>
    </row>
    <row r="25" spans="1:16" ht="13.5" thickBot="1" x14ac:dyDescent="0.25">
      <c r="A25" s="164"/>
      <c r="B25" s="106" t="s">
        <v>78</v>
      </c>
      <c r="C25" s="224"/>
      <c r="D25" s="224"/>
      <c r="E25" s="233"/>
      <c r="F25" s="241"/>
      <c r="G25" s="233"/>
      <c r="H25" s="241"/>
      <c r="I25" s="233"/>
      <c r="J25" s="224"/>
      <c r="K25" s="224"/>
      <c r="L25" s="233"/>
      <c r="M25" s="241"/>
      <c r="N25" s="233"/>
      <c r="O25" s="241"/>
      <c r="P25" s="237"/>
    </row>
    <row r="26" spans="1:16" ht="13.5" thickBot="1" x14ac:dyDescent="0.25">
      <c r="A26" s="170" t="s">
        <v>79</v>
      </c>
      <c r="B26" s="107"/>
      <c r="C26" s="108">
        <f t="shared" ref="C26:P26" si="3">SUM(C20:C25)</f>
        <v>0</v>
      </c>
      <c r="D26" s="108">
        <f t="shared" si="3"/>
        <v>0</v>
      </c>
      <c r="E26" s="108">
        <f t="shared" si="3"/>
        <v>0</v>
      </c>
      <c r="F26" s="108">
        <f t="shared" si="3"/>
        <v>0</v>
      </c>
      <c r="G26" s="108">
        <f t="shared" si="3"/>
        <v>0</v>
      </c>
      <c r="H26" s="108">
        <f t="shared" si="3"/>
        <v>0</v>
      </c>
      <c r="I26" s="108">
        <f t="shared" si="3"/>
        <v>0</v>
      </c>
      <c r="J26" s="108">
        <f t="shared" si="3"/>
        <v>0</v>
      </c>
      <c r="K26" s="108">
        <f t="shared" si="3"/>
        <v>0</v>
      </c>
      <c r="L26" s="108">
        <f t="shared" si="3"/>
        <v>0</v>
      </c>
      <c r="M26" s="108">
        <f t="shared" si="3"/>
        <v>0</v>
      </c>
      <c r="N26" s="108">
        <f t="shared" si="3"/>
        <v>0</v>
      </c>
      <c r="O26" s="108">
        <f t="shared" si="3"/>
        <v>0</v>
      </c>
      <c r="P26" s="171">
        <f t="shared" si="3"/>
        <v>0</v>
      </c>
    </row>
    <row r="27" spans="1:16" ht="13.5" thickBot="1" x14ac:dyDescent="0.25">
      <c r="A27" s="172" t="s">
        <v>80</v>
      </c>
      <c r="B27" s="109"/>
      <c r="C27" s="110" t="str">
        <f t="shared" ref="C27:P27" si="4">IF(C29&gt;=C8,"0:00",C8-C29)</f>
        <v>0:00</v>
      </c>
      <c r="D27" s="110" t="str">
        <f t="shared" si="4"/>
        <v>0:00</v>
      </c>
      <c r="E27" s="110">
        <f t="shared" si="4"/>
        <v>0.30208333333333331</v>
      </c>
      <c r="F27" s="110">
        <f t="shared" si="4"/>
        <v>0.30208333333333331</v>
      </c>
      <c r="G27" s="110">
        <f t="shared" si="4"/>
        <v>0.30208333333333331</v>
      </c>
      <c r="H27" s="110">
        <f t="shared" si="4"/>
        <v>0.30208333333333331</v>
      </c>
      <c r="I27" s="110">
        <f t="shared" si="4"/>
        <v>0.30208333333333331</v>
      </c>
      <c r="J27" s="110" t="str">
        <f t="shared" si="4"/>
        <v>0:00</v>
      </c>
      <c r="K27" s="110" t="str">
        <f t="shared" si="4"/>
        <v>0:00</v>
      </c>
      <c r="L27" s="110">
        <f t="shared" si="4"/>
        <v>0.30208333333333331</v>
      </c>
      <c r="M27" s="110">
        <f t="shared" si="4"/>
        <v>0.30208333333333331</v>
      </c>
      <c r="N27" s="110">
        <f t="shared" si="4"/>
        <v>0.30208333333333331</v>
      </c>
      <c r="O27" s="110">
        <f t="shared" si="4"/>
        <v>0.30208333333333331</v>
      </c>
      <c r="P27" s="173">
        <f t="shared" si="4"/>
        <v>0.30208333333333331</v>
      </c>
    </row>
    <row r="28" spans="1:16" ht="13.5" thickBot="1" x14ac:dyDescent="0.25">
      <c r="A28" s="174" t="s">
        <v>81</v>
      </c>
      <c r="B28" s="111"/>
      <c r="C28" s="225" t="s">
        <v>82</v>
      </c>
      <c r="D28" s="225" t="s">
        <v>82</v>
      </c>
      <c r="E28" s="234" t="s">
        <v>82</v>
      </c>
      <c r="F28" s="242" t="s">
        <v>82</v>
      </c>
      <c r="G28" s="234" t="s">
        <v>82</v>
      </c>
      <c r="H28" s="242" t="s">
        <v>82</v>
      </c>
      <c r="I28" s="234" t="s">
        <v>82</v>
      </c>
      <c r="J28" s="225" t="s">
        <v>82</v>
      </c>
      <c r="K28" s="225" t="s">
        <v>82</v>
      </c>
      <c r="L28" s="234" t="s">
        <v>82</v>
      </c>
      <c r="M28" s="242" t="s">
        <v>82</v>
      </c>
      <c r="N28" s="234" t="s">
        <v>82</v>
      </c>
      <c r="O28" s="242" t="s">
        <v>82</v>
      </c>
      <c r="P28" s="238" t="s">
        <v>82</v>
      </c>
    </row>
    <row r="29" spans="1:16" ht="13.5" thickTop="1" x14ac:dyDescent="0.2">
      <c r="A29" s="175" t="s">
        <v>83</v>
      </c>
      <c r="B29" s="141"/>
      <c r="C29" s="145">
        <f t="shared" ref="C29:P29" si="5">C26+C19</f>
        <v>0</v>
      </c>
      <c r="D29" s="145">
        <f t="shared" si="5"/>
        <v>0</v>
      </c>
      <c r="E29" s="145">
        <f t="shared" si="5"/>
        <v>0</v>
      </c>
      <c r="F29" s="145">
        <f t="shared" si="5"/>
        <v>0</v>
      </c>
      <c r="G29" s="145">
        <f t="shared" si="5"/>
        <v>0</v>
      </c>
      <c r="H29" s="145">
        <f t="shared" si="5"/>
        <v>0</v>
      </c>
      <c r="I29" s="145">
        <f t="shared" si="5"/>
        <v>0</v>
      </c>
      <c r="J29" s="145">
        <f t="shared" si="5"/>
        <v>0</v>
      </c>
      <c r="K29" s="145">
        <f t="shared" si="5"/>
        <v>0</v>
      </c>
      <c r="L29" s="145">
        <f t="shared" si="5"/>
        <v>0</v>
      </c>
      <c r="M29" s="145">
        <f t="shared" si="5"/>
        <v>0</v>
      </c>
      <c r="N29" s="145">
        <f t="shared" si="5"/>
        <v>0</v>
      </c>
      <c r="O29" s="145">
        <f t="shared" si="5"/>
        <v>0</v>
      </c>
      <c r="P29" s="176">
        <f t="shared" si="5"/>
        <v>0</v>
      </c>
    </row>
    <row r="30" spans="1:16" x14ac:dyDescent="0.2">
      <c r="A30" s="177" t="s">
        <v>84</v>
      </c>
      <c r="B30" s="142"/>
      <c r="C30" s="226">
        <f>IF(L3 ="Y", 0-L2, L2)</f>
        <v>-31.416666666666661</v>
      </c>
      <c r="D30" s="226">
        <f t="shared" ref="D30:P30" si="6">C32</f>
        <v>-31.416666666666661</v>
      </c>
      <c r="E30" s="235">
        <f t="shared" si="6"/>
        <v>-31.416666666666661</v>
      </c>
      <c r="F30" s="243">
        <f t="shared" si="6"/>
        <v>-31.718749999999993</v>
      </c>
      <c r="G30" s="235">
        <f t="shared" si="6"/>
        <v>-32.020833333333329</v>
      </c>
      <c r="H30" s="243">
        <f t="shared" si="6"/>
        <v>-32.322916666666664</v>
      </c>
      <c r="I30" s="235">
        <f t="shared" si="6"/>
        <v>-32.625</v>
      </c>
      <c r="J30" s="226">
        <f t="shared" si="6"/>
        <v>-32.927083333333336</v>
      </c>
      <c r="K30" s="226">
        <f t="shared" si="6"/>
        <v>-32.927083333333336</v>
      </c>
      <c r="L30" s="235">
        <f t="shared" si="6"/>
        <v>-32.927083333333336</v>
      </c>
      <c r="M30" s="243">
        <f t="shared" si="6"/>
        <v>-33.229166666666671</v>
      </c>
      <c r="N30" s="235">
        <f t="shared" si="6"/>
        <v>-33.531250000000007</v>
      </c>
      <c r="O30" s="243">
        <f t="shared" si="6"/>
        <v>-33.833333333333343</v>
      </c>
      <c r="P30" s="239">
        <f t="shared" si="6"/>
        <v>-34.135416666666679</v>
      </c>
    </row>
    <row r="31" spans="1:16" x14ac:dyDescent="0.2">
      <c r="A31" s="177" t="s">
        <v>85</v>
      </c>
      <c r="B31" s="142"/>
      <c r="C31" s="226">
        <f t="shared" ref="C31:P31" si="7">IF(AND(C29=0,C27=0),"0:00", C29-C8)</f>
        <v>0</v>
      </c>
      <c r="D31" s="226">
        <f t="shared" si="7"/>
        <v>0</v>
      </c>
      <c r="E31" s="235">
        <f t="shared" si="7"/>
        <v>-0.30208333333333331</v>
      </c>
      <c r="F31" s="243">
        <f t="shared" si="7"/>
        <v>-0.30208333333333331</v>
      </c>
      <c r="G31" s="235">
        <f t="shared" si="7"/>
        <v>-0.30208333333333331</v>
      </c>
      <c r="H31" s="243">
        <f t="shared" si="7"/>
        <v>-0.30208333333333331</v>
      </c>
      <c r="I31" s="235">
        <f t="shared" si="7"/>
        <v>-0.30208333333333331</v>
      </c>
      <c r="J31" s="226">
        <f t="shared" si="7"/>
        <v>0</v>
      </c>
      <c r="K31" s="226">
        <f t="shared" si="7"/>
        <v>0</v>
      </c>
      <c r="L31" s="235">
        <f t="shared" si="7"/>
        <v>-0.30208333333333331</v>
      </c>
      <c r="M31" s="243">
        <f t="shared" si="7"/>
        <v>-0.30208333333333331</v>
      </c>
      <c r="N31" s="235">
        <f t="shared" si="7"/>
        <v>-0.30208333333333331</v>
      </c>
      <c r="O31" s="243">
        <f t="shared" si="7"/>
        <v>-0.30208333333333331</v>
      </c>
      <c r="P31" s="239">
        <f t="shared" si="7"/>
        <v>-0.30208333333333331</v>
      </c>
    </row>
    <row r="32" spans="1:16" ht="13.5" thickBot="1" x14ac:dyDescent="0.25">
      <c r="A32" s="178" t="s">
        <v>86</v>
      </c>
      <c r="B32" s="143"/>
      <c r="C32" s="144">
        <f t="shared" ref="C32:P32" si="8">C30+C31</f>
        <v>-31.416666666666661</v>
      </c>
      <c r="D32" s="144">
        <f t="shared" si="8"/>
        <v>-31.416666666666661</v>
      </c>
      <c r="E32" s="144">
        <f t="shared" si="8"/>
        <v>-31.718749999999993</v>
      </c>
      <c r="F32" s="144">
        <f t="shared" si="8"/>
        <v>-32.020833333333329</v>
      </c>
      <c r="G32" s="144">
        <f t="shared" si="8"/>
        <v>-32.322916666666664</v>
      </c>
      <c r="H32" s="144">
        <f t="shared" si="8"/>
        <v>-32.625</v>
      </c>
      <c r="I32" s="144">
        <f t="shared" si="8"/>
        <v>-32.927083333333336</v>
      </c>
      <c r="J32" s="144">
        <f t="shared" si="8"/>
        <v>-32.927083333333336</v>
      </c>
      <c r="K32" s="144">
        <f t="shared" si="8"/>
        <v>-32.927083333333336</v>
      </c>
      <c r="L32" s="144">
        <f t="shared" si="8"/>
        <v>-33.229166666666671</v>
      </c>
      <c r="M32" s="144">
        <f t="shared" si="8"/>
        <v>-33.531250000000007</v>
      </c>
      <c r="N32" s="144">
        <f t="shared" si="8"/>
        <v>-33.833333333333343</v>
      </c>
      <c r="O32" s="144">
        <f t="shared" si="8"/>
        <v>-34.135416666666679</v>
      </c>
      <c r="P32" s="179">
        <f t="shared" si="8"/>
        <v>-34.437500000000014</v>
      </c>
    </row>
    <row r="33" spans="1:16" ht="13.5" thickBot="1" x14ac:dyDescent="0.25">
      <c r="A33" s="60"/>
      <c r="B33" s="12"/>
      <c r="C33" s="12"/>
      <c r="D33" s="12"/>
      <c r="E33" s="12"/>
      <c r="F33" s="12"/>
      <c r="G33" s="12"/>
      <c r="H33" s="12"/>
      <c r="I33" s="12"/>
      <c r="J33" s="12"/>
      <c r="K33" s="12"/>
      <c r="L33" s="12"/>
      <c r="M33" s="12"/>
      <c r="N33" s="12"/>
      <c r="O33" s="12"/>
      <c r="P33" s="30"/>
    </row>
    <row r="34" spans="1:16" x14ac:dyDescent="0.2">
      <c r="A34" s="60"/>
      <c r="B34" s="57"/>
      <c r="C34" s="12"/>
      <c r="D34" s="12"/>
      <c r="E34" s="12"/>
      <c r="F34" s="12"/>
      <c r="G34" s="12"/>
      <c r="H34" s="127"/>
      <c r="I34" s="128"/>
      <c r="J34" s="305" t="s">
        <v>87</v>
      </c>
      <c r="K34" s="305"/>
      <c r="L34" s="305"/>
      <c r="M34" s="305"/>
      <c r="N34" s="128"/>
      <c r="O34" s="129"/>
      <c r="P34" s="30"/>
    </row>
    <row r="35" spans="1:16" x14ac:dyDescent="0.2">
      <c r="A35" s="60"/>
      <c r="B35" s="59"/>
      <c r="C35" s="12"/>
      <c r="D35" s="12"/>
      <c r="E35" s="12"/>
      <c r="F35" s="31"/>
      <c r="G35" s="12"/>
      <c r="H35" s="130"/>
      <c r="I35" s="91"/>
      <c r="J35" s="91"/>
      <c r="K35" s="91"/>
      <c r="L35" s="91"/>
      <c r="M35" s="91"/>
      <c r="N35" s="91"/>
      <c r="O35" s="131"/>
      <c r="P35" s="30"/>
    </row>
    <row r="36" spans="1:16" x14ac:dyDescent="0.2">
      <c r="A36" s="180" t="s">
        <v>88</v>
      </c>
      <c r="B36" s="33"/>
      <c r="C36" s="33"/>
      <c r="D36" s="33"/>
      <c r="E36" s="33"/>
      <c r="F36" s="12" t="s">
        <v>89</v>
      </c>
      <c r="G36" s="35"/>
      <c r="H36" s="132" t="s">
        <v>90</v>
      </c>
      <c r="I36" s="96"/>
      <c r="J36" s="96"/>
      <c r="K36" s="90">
        <f>C30</f>
        <v>-31.416666666666661</v>
      </c>
      <c r="L36" s="93" t="s">
        <v>91</v>
      </c>
      <c r="M36" s="91" t="s">
        <v>68</v>
      </c>
      <c r="N36" s="97">
        <f>SUM(C20:P20)</f>
        <v>0</v>
      </c>
      <c r="O36" s="131"/>
      <c r="P36" s="30"/>
    </row>
    <row r="37" spans="1:16" x14ac:dyDescent="0.2">
      <c r="A37" s="60" t="s">
        <v>92</v>
      </c>
      <c r="B37" s="12"/>
      <c r="C37" s="12"/>
      <c r="D37" s="12"/>
      <c r="E37" s="12"/>
      <c r="F37" s="12"/>
      <c r="G37" s="12"/>
      <c r="H37" s="132" t="s">
        <v>93</v>
      </c>
      <c r="I37" s="96"/>
      <c r="J37" s="96"/>
      <c r="K37" s="90">
        <f>SUM(C19:P19)</f>
        <v>0</v>
      </c>
      <c r="L37" s="91"/>
      <c r="M37" s="91" t="s">
        <v>71</v>
      </c>
      <c r="N37" s="97">
        <f>SUM(C21:P21)</f>
        <v>0</v>
      </c>
      <c r="O37" s="131"/>
      <c r="P37" s="30"/>
    </row>
    <row r="38" spans="1:16" x14ac:dyDescent="0.2">
      <c r="A38" s="60"/>
      <c r="B38" s="12"/>
      <c r="C38" s="12"/>
      <c r="D38" s="12"/>
      <c r="E38" s="12"/>
      <c r="F38" s="12"/>
      <c r="G38" s="12"/>
      <c r="H38" s="132" t="s">
        <v>94</v>
      </c>
      <c r="I38" s="96"/>
      <c r="J38" s="96"/>
      <c r="K38" s="90">
        <f>SUM(C26:P26)</f>
        <v>0</v>
      </c>
      <c r="L38" s="91"/>
      <c r="M38" s="91" t="s">
        <v>73</v>
      </c>
      <c r="N38" s="97">
        <f>SUM(C22:P22)</f>
        <v>0</v>
      </c>
      <c r="O38" s="131"/>
      <c r="P38" s="30"/>
    </row>
    <row r="39" spans="1:16" x14ac:dyDescent="0.2">
      <c r="A39" s="60"/>
      <c r="B39" s="12"/>
      <c r="C39" s="12"/>
      <c r="D39" s="12"/>
      <c r="E39" s="12"/>
      <c r="F39" s="12"/>
      <c r="G39" s="12"/>
      <c r="H39" s="132" t="s">
        <v>95</v>
      </c>
      <c r="I39" s="96"/>
      <c r="J39" s="96"/>
      <c r="K39" s="90">
        <f>SUM(C8:P8)</f>
        <v>3.0208333333333335</v>
      </c>
      <c r="L39" s="91"/>
      <c r="M39" s="91" t="s">
        <v>78</v>
      </c>
      <c r="N39" s="97">
        <f>SUM(C25:P25)</f>
        <v>0</v>
      </c>
      <c r="O39" s="131"/>
      <c r="P39" s="30"/>
    </row>
    <row r="40" spans="1:16" x14ac:dyDescent="0.2">
      <c r="A40" s="60"/>
      <c r="B40" s="12"/>
      <c r="C40" s="12"/>
      <c r="D40" s="12"/>
      <c r="E40" s="12"/>
      <c r="F40" s="31"/>
      <c r="G40" s="12"/>
      <c r="H40" s="133"/>
      <c r="I40" s="91"/>
      <c r="J40" s="91"/>
      <c r="K40" s="91"/>
      <c r="L40" s="91"/>
      <c r="M40" s="91" t="s">
        <v>96</v>
      </c>
      <c r="N40" s="97">
        <f>SUM(C24:P24)</f>
        <v>0</v>
      </c>
      <c r="O40" s="131"/>
      <c r="P40" s="30"/>
    </row>
    <row r="41" spans="1:16" x14ac:dyDescent="0.2">
      <c r="A41" s="180" t="s">
        <v>97</v>
      </c>
      <c r="B41" s="33"/>
      <c r="C41" s="33"/>
      <c r="D41" s="33"/>
      <c r="E41" s="33"/>
      <c r="F41" s="33" t="s">
        <v>89</v>
      </c>
      <c r="G41" s="12"/>
      <c r="H41" s="134"/>
      <c r="I41" s="96"/>
      <c r="J41" s="95" t="s">
        <v>98</v>
      </c>
      <c r="K41" s="97">
        <f>(SUM(K36:K38)-(K39))</f>
        <v>-34.437499999999993</v>
      </c>
      <c r="L41" s="91"/>
      <c r="M41" s="94" t="s">
        <v>99</v>
      </c>
      <c r="N41" s="97">
        <f>SUM(C27:P27)</f>
        <v>3.0208333333333335</v>
      </c>
      <c r="O41" s="131"/>
      <c r="P41" s="30"/>
    </row>
    <row r="42" spans="1:16" ht="13.5" thickBot="1" x14ac:dyDescent="0.25">
      <c r="A42" s="60" t="s">
        <v>100</v>
      </c>
      <c r="B42" s="12"/>
      <c r="C42" s="12"/>
      <c r="D42" s="12"/>
      <c r="E42" s="12"/>
      <c r="F42" s="12"/>
      <c r="G42" s="12"/>
      <c r="H42" s="135"/>
      <c r="I42" s="136"/>
      <c r="J42" s="137" t="s">
        <v>101</v>
      </c>
      <c r="K42" s="138">
        <f>K78</f>
        <v>0</v>
      </c>
      <c r="L42" s="139"/>
      <c r="M42" s="139"/>
      <c r="N42" s="139"/>
      <c r="O42" s="140"/>
      <c r="P42" s="30"/>
    </row>
    <row r="43" spans="1:16" ht="13.5" thickBot="1" x14ac:dyDescent="0.25">
      <c r="A43" s="181"/>
      <c r="B43" s="37"/>
      <c r="C43" s="37"/>
      <c r="D43" s="37"/>
      <c r="E43" s="37"/>
      <c r="F43" s="37"/>
      <c r="G43" s="37"/>
      <c r="H43" s="37"/>
      <c r="I43" s="37"/>
      <c r="J43" s="37"/>
      <c r="K43" s="37"/>
      <c r="L43" s="37"/>
      <c r="M43" s="37"/>
      <c r="N43" s="37"/>
      <c r="O43" s="37"/>
      <c r="P43" s="38"/>
    </row>
    <row r="44" spans="1:16" ht="13.5" customHeight="1" x14ac:dyDescent="0.25">
      <c r="A44" s="155"/>
      <c r="B44" s="27"/>
      <c r="C44" s="156"/>
      <c r="D44" s="27"/>
      <c r="E44" s="27"/>
      <c r="F44" s="27"/>
      <c r="G44" s="157"/>
      <c r="H44" s="158"/>
      <c r="I44" s="159"/>
      <c r="J44" s="158"/>
      <c r="K44" s="160"/>
      <c r="L44" s="27"/>
      <c r="M44" s="27"/>
      <c r="N44" s="27"/>
      <c r="O44" s="27"/>
      <c r="P44" s="212"/>
    </row>
    <row r="45" spans="1:16" ht="13.5" customHeight="1" thickBot="1" x14ac:dyDescent="0.25">
      <c r="A45" s="12"/>
      <c r="B45" s="12"/>
      <c r="C45" s="12"/>
      <c r="D45" s="12"/>
      <c r="E45" s="12"/>
      <c r="F45" s="12"/>
      <c r="G45" s="12"/>
      <c r="H45" s="12"/>
      <c r="I45" s="12"/>
      <c r="J45" s="12"/>
      <c r="K45" s="12"/>
      <c r="L45" s="12"/>
      <c r="M45" s="12"/>
      <c r="N45" s="12"/>
      <c r="O45" s="12"/>
      <c r="P45" s="12"/>
    </row>
    <row r="46" spans="1:16" ht="19.5" thickTop="1" thickBot="1" x14ac:dyDescent="0.3">
      <c r="A46" s="3"/>
      <c r="B46" s="4"/>
      <c r="C46" s="5" t="s">
        <v>102</v>
      </c>
      <c r="D46" s="4"/>
      <c r="E46" s="4"/>
      <c r="F46" s="4"/>
      <c r="G46" s="6"/>
      <c r="H46" s="7"/>
      <c r="I46" s="8"/>
      <c r="J46" s="7"/>
      <c r="K46" s="9"/>
      <c r="L46" s="4"/>
      <c r="M46" s="4"/>
      <c r="N46" s="4"/>
      <c r="O46" s="4"/>
      <c r="P46" s="10"/>
    </row>
    <row r="47" spans="1:16" x14ac:dyDescent="0.2">
      <c r="A47" s="11"/>
      <c r="B47" s="12"/>
      <c r="C47" s="76" t="s">
        <v>36</v>
      </c>
      <c r="D47" s="196">
        <f>D2</f>
        <v>43254</v>
      </c>
      <c r="E47" s="83" t="s">
        <v>37</v>
      </c>
      <c r="F47" s="197"/>
      <c r="G47" s="79"/>
      <c r="H47" s="79"/>
      <c r="I47" s="79"/>
      <c r="J47" s="198"/>
      <c r="K47" s="79"/>
      <c r="L47" s="79"/>
      <c r="M47" s="79"/>
      <c r="N47" s="79"/>
      <c r="O47" s="79"/>
      <c r="P47" s="199"/>
    </row>
    <row r="48" spans="1:16" x14ac:dyDescent="0.2">
      <c r="A48" s="11"/>
      <c r="B48" s="12"/>
      <c r="C48" s="77" t="s">
        <v>40</v>
      </c>
      <c r="D48" s="201" t="str">
        <f>D3</f>
        <v>Your Name Goes here</v>
      </c>
      <c r="E48" s="201"/>
      <c r="F48" s="201"/>
      <c r="G48" s="80"/>
      <c r="H48" s="80"/>
      <c r="I48" s="81"/>
      <c r="J48" s="80"/>
      <c r="K48" s="80"/>
      <c r="L48" s="80"/>
      <c r="M48" s="80"/>
      <c r="N48" s="80"/>
      <c r="O48" s="80"/>
      <c r="P48" s="200"/>
    </row>
    <row r="49" spans="1:17" x14ac:dyDescent="0.2">
      <c r="A49" s="11"/>
      <c r="B49" s="12"/>
      <c r="C49" s="78" t="s">
        <v>126</v>
      </c>
      <c r="D49" s="201" t="str">
        <f>D4</f>
        <v>Pos no.</v>
      </c>
      <c r="E49" s="201"/>
      <c r="F49" s="201"/>
      <c r="G49" s="80"/>
      <c r="H49" s="201"/>
      <c r="I49" s="81"/>
      <c r="J49" s="81"/>
      <c r="K49" s="81"/>
      <c r="L49" s="80"/>
      <c r="M49" s="80"/>
      <c r="N49" s="80"/>
      <c r="O49" s="80"/>
      <c r="P49" s="200"/>
    </row>
    <row r="50" spans="1:17" ht="13.5" customHeight="1" x14ac:dyDescent="0.2">
      <c r="A50" s="11"/>
      <c r="B50" s="12"/>
      <c r="C50" s="77" t="s">
        <v>49</v>
      </c>
      <c r="D50" s="201" t="str">
        <f>D5</f>
        <v>Your Unit Name goes here</v>
      </c>
      <c r="E50" s="201"/>
      <c r="F50" s="201"/>
      <c r="G50" s="82"/>
      <c r="H50" s="82"/>
      <c r="I50" s="82"/>
      <c r="J50" s="82"/>
      <c r="K50" s="82"/>
      <c r="L50" s="82"/>
      <c r="M50" s="82"/>
      <c r="N50" s="82"/>
      <c r="O50" s="82"/>
      <c r="P50" s="202"/>
    </row>
    <row r="51" spans="1:17" x14ac:dyDescent="0.2">
      <c r="A51" s="11"/>
      <c r="B51" s="13"/>
      <c r="C51" s="84" t="s">
        <v>54</v>
      </c>
      <c r="D51" s="85" t="s">
        <v>55</v>
      </c>
      <c r="E51" s="85" t="s">
        <v>56</v>
      </c>
      <c r="F51" s="85" t="s">
        <v>57</v>
      </c>
      <c r="G51" s="85" t="s">
        <v>58</v>
      </c>
      <c r="H51" s="85" t="s">
        <v>59</v>
      </c>
      <c r="I51" s="85" t="s">
        <v>60</v>
      </c>
      <c r="J51" s="85" t="s">
        <v>54</v>
      </c>
      <c r="K51" s="85" t="s">
        <v>55</v>
      </c>
      <c r="L51" s="85" t="s">
        <v>56</v>
      </c>
      <c r="M51" s="85" t="s">
        <v>57</v>
      </c>
      <c r="N51" s="85" t="s">
        <v>58</v>
      </c>
      <c r="O51" s="85" t="s">
        <v>59</v>
      </c>
      <c r="P51" s="86" t="s">
        <v>60</v>
      </c>
    </row>
    <row r="52" spans="1:17" ht="13.5" thickBot="1" x14ac:dyDescent="0.25">
      <c r="A52" s="11"/>
      <c r="B52" s="13"/>
      <c r="C52" s="87">
        <f>C7</f>
        <v>43254</v>
      </c>
      <c r="D52" s="88">
        <f>$C$7+1</f>
        <v>43255</v>
      </c>
      <c r="E52" s="88">
        <f>$C$7+2</f>
        <v>43256</v>
      </c>
      <c r="F52" s="88">
        <f>$C$7+3</f>
        <v>43257</v>
      </c>
      <c r="G52" s="88">
        <f>$C$7+4</f>
        <v>43258</v>
      </c>
      <c r="H52" s="88">
        <f>$C$7+5</f>
        <v>43259</v>
      </c>
      <c r="I52" s="88">
        <f>$C$7+6</f>
        <v>43260</v>
      </c>
      <c r="J52" s="88">
        <f>$C$7+7</f>
        <v>43261</v>
      </c>
      <c r="K52" s="88">
        <f>$C$7+8</f>
        <v>43262</v>
      </c>
      <c r="L52" s="88">
        <f>$C$7+9</f>
        <v>43263</v>
      </c>
      <c r="M52" s="88">
        <f>$C$7+10</f>
        <v>43264</v>
      </c>
      <c r="N52" s="88">
        <f>$C$7+11</f>
        <v>43265</v>
      </c>
      <c r="O52" s="88">
        <f>$C$7+12</f>
        <v>43266</v>
      </c>
      <c r="P52" s="89">
        <f>$C$7+13</f>
        <v>43267</v>
      </c>
      <c r="Q52" s="1"/>
    </row>
    <row r="53" spans="1:17" ht="13.5" thickBot="1" x14ac:dyDescent="0.25">
      <c r="A53" s="206" t="s">
        <v>61</v>
      </c>
      <c r="B53" s="80"/>
      <c r="C53" s="203">
        <f>C8</f>
        <v>0</v>
      </c>
      <c r="D53" s="204">
        <f t="shared" ref="D53:P53" si="9">D8</f>
        <v>0</v>
      </c>
      <c r="E53" s="204">
        <f t="shared" si="9"/>
        <v>0.30208333333333331</v>
      </c>
      <c r="F53" s="204">
        <f t="shared" si="9"/>
        <v>0.30208333333333331</v>
      </c>
      <c r="G53" s="204">
        <f t="shared" si="9"/>
        <v>0.30208333333333331</v>
      </c>
      <c r="H53" s="204">
        <f t="shared" si="9"/>
        <v>0.30208333333333331</v>
      </c>
      <c r="I53" s="204">
        <f t="shared" si="9"/>
        <v>0.30208333333333331</v>
      </c>
      <c r="J53" s="204">
        <f t="shared" si="9"/>
        <v>0</v>
      </c>
      <c r="K53" s="204">
        <f t="shared" si="9"/>
        <v>0</v>
      </c>
      <c r="L53" s="204">
        <f t="shared" si="9"/>
        <v>0.30208333333333331</v>
      </c>
      <c r="M53" s="204">
        <f t="shared" si="9"/>
        <v>0.30208333333333331</v>
      </c>
      <c r="N53" s="204">
        <f t="shared" si="9"/>
        <v>0.30208333333333331</v>
      </c>
      <c r="O53" s="204">
        <f t="shared" si="9"/>
        <v>0.30208333333333331</v>
      </c>
      <c r="P53" s="205">
        <f t="shared" si="9"/>
        <v>0.30208333333333331</v>
      </c>
      <c r="Q53" s="1"/>
    </row>
    <row r="54" spans="1:17" hidden="1" x14ac:dyDescent="0.2">
      <c r="A54" s="11"/>
      <c r="B54" s="13" t="s">
        <v>103</v>
      </c>
      <c r="C54" s="16">
        <f t="shared" ref="C54:P54" si="10">C53*24</f>
        <v>0</v>
      </c>
      <c r="D54" s="16">
        <f t="shared" si="10"/>
        <v>0</v>
      </c>
      <c r="E54" s="16">
        <f t="shared" si="10"/>
        <v>7.25</v>
      </c>
      <c r="F54" s="16">
        <f t="shared" si="10"/>
        <v>7.25</v>
      </c>
      <c r="G54" s="16">
        <f t="shared" si="10"/>
        <v>7.25</v>
      </c>
      <c r="H54" s="16">
        <f t="shared" si="10"/>
        <v>7.25</v>
      </c>
      <c r="I54" s="16">
        <f t="shared" si="10"/>
        <v>7.25</v>
      </c>
      <c r="J54" s="16">
        <f t="shared" si="10"/>
        <v>0</v>
      </c>
      <c r="K54" s="16">
        <f t="shared" si="10"/>
        <v>0</v>
      </c>
      <c r="L54" s="16">
        <f t="shared" si="10"/>
        <v>7.25</v>
      </c>
      <c r="M54" s="16">
        <f t="shared" si="10"/>
        <v>7.25</v>
      </c>
      <c r="N54" s="16">
        <f t="shared" si="10"/>
        <v>7.25</v>
      </c>
      <c r="O54" s="16">
        <f t="shared" si="10"/>
        <v>7.25</v>
      </c>
      <c r="P54" s="17">
        <f t="shared" si="10"/>
        <v>7.25</v>
      </c>
      <c r="Q54" s="2"/>
    </row>
    <row r="55" spans="1:17" x14ac:dyDescent="0.2">
      <c r="A55" s="11"/>
      <c r="B55" s="13"/>
      <c r="C55" s="45"/>
      <c r="D55" s="45"/>
      <c r="E55" s="45"/>
      <c r="F55" s="45"/>
      <c r="G55" s="45"/>
      <c r="H55" s="45"/>
      <c r="I55" s="45"/>
      <c r="J55" s="45"/>
      <c r="K55" s="45"/>
      <c r="L55" s="45"/>
      <c r="M55" s="45"/>
      <c r="N55" s="45"/>
      <c r="O55" s="45"/>
      <c r="P55" s="17"/>
      <c r="Q55" s="2"/>
    </row>
    <row r="56" spans="1:17" x14ac:dyDescent="0.2">
      <c r="A56" s="18" t="s">
        <v>104</v>
      </c>
      <c r="B56" s="19" t="s">
        <v>63</v>
      </c>
      <c r="C56" s="20">
        <v>0</v>
      </c>
      <c r="D56" s="20">
        <v>0</v>
      </c>
      <c r="E56" s="20">
        <v>0</v>
      </c>
      <c r="F56" s="20">
        <v>0</v>
      </c>
      <c r="G56" s="20">
        <v>0</v>
      </c>
      <c r="H56" s="20">
        <v>0</v>
      </c>
      <c r="I56" s="20">
        <v>0</v>
      </c>
      <c r="J56" s="20">
        <v>0</v>
      </c>
      <c r="K56" s="20">
        <v>0</v>
      </c>
      <c r="L56" s="20">
        <v>0</v>
      </c>
      <c r="M56" s="20">
        <v>0</v>
      </c>
      <c r="N56" s="20">
        <v>0</v>
      </c>
      <c r="O56" s="20">
        <v>0</v>
      </c>
      <c r="P56" s="21">
        <v>0</v>
      </c>
    </row>
    <row r="57" spans="1:17" x14ac:dyDescent="0.2">
      <c r="A57" s="15" t="s">
        <v>105</v>
      </c>
      <c r="B57" s="19" t="s">
        <v>64</v>
      </c>
      <c r="C57" s="20">
        <v>0</v>
      </c>
      <c r="D57" s="20">
        <v>0</v>
      </c>
      <c r="E57" s="20">
        <v>0</v>
      </c>
      <c r="F57" s="20">
        <v>0</v>
      </c>
      <c r="G57" s="20">
        <v>0</v>
      </c>
      <c r="H57" s="20">
        <v>0</v>
      </c>
      <c r="I57" s="20">
        <v>0</v>
      </c>
      <c r="J57" s="20">
        <v>0</v>
      </c>
      <c r="K57" s="20">
        <v>0</v>
      </c>
      <c r="L57" s="20">
        <v>0</v>
      </c>
      <c r="M57" s="20">
        <v>0</v>
      </c>
      <c r="N57" s="20">
        <v>0</v>
      </c>
      <c r="O57" s="20">
        <v>0</v>
      </c>
      <c r="P57" s="21">
        <v>0</v>
      </c>
    </row>
    <row r="58" spans="1:17" x14ac:dyDescent="0.2">
      <c r="A58" s="11"/>
      <c r="B58" s="19" t="s">
        <v>63</v>
      </c>
      <c r="C58" s="20"/>
      <c r="D58" s="20"/>
      <c r="E58" s="20"/>
      <c r="F58" s="20"/>
      <c r="G58" s="20"/>
      <c r="H58" s="20"/>
      <c r="I58" s="20"/>
      <c r="J58" s="20"/>
      <c r="K58" s="20"/>
      <c r="L58" s="20"/>
      <c r="M58" s="20"/>
      <c r="N58" s="20"/>
      <c r="O58" s="20"/>
      <c r="P58" s="21"/>
    </row>
    <row r="59" spans="1:17" x14ac:dyDescent="0.2">
      <c r="A59" s="11"/>
      <c r="B59" s="19" t="s">
        <v>64</v>
      </c>
      <c r="C59" s="20"/>
      <c r="D59" s="20"/>
      <c r="E59" s="20"/>
      <c r="F59" s="20"/>
      <c r="G59" s="20"/>
      <c r="H59" s="20"/>
      <c r="I59" s="20"/>
      <c r="J59" s="20"/>
      <c r="K59" s="20"/>
      <c r="L59" s="20"/>
      <c r="M59" s="20"/>
      <c r="N59" s="20"/>
      <c r="O59" s="20"/>
      <c r="P59" s="21"/>
    </row>
    <row r="60" spans="1:17" ht="13.5" thickBot="1" x14ac:dyDescent="0.25">
      <c r="A60" s="46"/>
      <c r="B60" s="207" t="s">
        <v>65</v>
      </c>
      <c r="C60" s="208">
        <f t="shared" ref="C60:P60" si="11">(C57-C56)+(C59-C58)</f>
        <v>0</v>
      </c>
      <c r="D60" s="209">
        <f t="shared" si="11"/>
        <v>0</v>
      </c>
      <c r="E60" s="209">
        <f t="shared" si="11"/>
        <v>0</v>
      </c>
      <c r="F60" s="209">
        <f t="shared" si="11"/>
        <v>0</v>
      </c>
      <c r="G60" s="209">
        <f t="shared" si="11"/>
        <v>0</v>
      </c>
      <c r="H60" s="209">
        <f t="shared" si="11"/>
        <v>0</v>
      </c>
      <c r="I60" s="209">
        <f t="shared" si="11"/>
        <v>0</v>
      </c>
      <c r="J60" s="209">
        <f t="shared" si="11"/>
        <v>0</v>
      </c>
      <c r="K60" s="209">
        <f t="shared" si="11"/>
        <v>0</v>
      </c>
      <c r="L60" s="209">
        <f t="shared" si="11"/>
        <v>0</v>
      </c>
      <c r="M60" s="209">
        <f t="shared" si="11"/>
        <v>0</v>
      </c>
      <c r="N60" s="209">
        <f t="shared" si="11"/>
        <v>0</v>
      </c>
      <c r="O60" s="209">
        <f t="shared" si="11"/>
        <v>0</v>
      </c>
      <c r="P60" s="92">
        <f t="shared" si="11"/>
        <v>0</v>
      </c>
    </row>
    <row r="61" spans="1:17" x14ac:dyDescent="0.2">
      <c r="A61" s="11"/>
      <c r="B61" s="13"/>
      <c r="C61" s="44"/>
      <c r="D61" s="44"/>
      <c r="E61" s="44"/>
      <c r="F61" s="44"/>
      <c r="G61" s="44"/>
      <c r="H61" s="44"/>
      <c r="I61" s="44"/>
      <c r="J61" s="44"/>
      <c r="K61" s="44"/>
      <c r="L61" s="44"/>
      <c r="M61" s="44"/>
      <c r="N61" s="44"/>
      <c r="O61" s="44"/>
      <c r="P61" s="47"/>
    </row>
    <row r="62" spans="1:17" x14ac:dyDescent="0.2">
      <c r="A62" s="18" t="s">
        <v>106</v>
      </c>
      <c r="B62" s="61"/>
      <c r="C62" s="67">
        <v>0</v>
      </c>
      <c r="D62" s="67">
        <v>0</v>
      </c>
      <c r="E62" s="67">
        <v>0</v>
      </c>
      <c r="F62" s="67">
        <v>0</v>
      </c>
      <c r="G62" s="67">
        <v>0</v>
      </c>
      <c r="H62" s="67">
        <v>0</v>
      </c>
      <c r="I62" s="67">
        <v>0</v>
      </c>
      <c r="J62" s="67">
        <v>0</v>
      </c>
      <c r="K62" s="67">
        <v>0</v>
      </c>
      <c r="L62" s="67">
        <v>0</v>
      </c>
      <c r="M62" s="67">
        <v>0</v>
      </c>
      <c r="N62" s="67">
        <v>0</v>
      </c>
      <c r="O62" s="67">
        <v>0</v>
      </c>
      <c r="P62" s="68">
        <v>0</v>
      </c>
    </row>
    <row r="63" spans="1:17" x14ac:dyDescent="0.2">
      <c r="A63" s="62" t="s">
        <v>107</v>
      </c>
      <c r="B63" s="63"/>
      <c r="C63" s="67">
        <f t="shared" ref="C63:P63" si="12">(C60-C62)</f>
        <v>0</v>
      </c>
      <c r="D63" s="67">
        <f t="shared" si="12"/>
        <v>0</v>
      </c>
      <c r="E63" s="67">
        <f t="shared" si="12"/>
        <v>0</v>
      </c>
      <c r="F63" s="67">
        <f t="shared" si="12"/>
        <v>0</v>
      </c>
      <c r="G63" s="67">
        <f t="shared" si="12"/>
        <v>0</v>
      </c>
      <c r="H63" s="67">
        <f t="shared" si="12"/>
        <v>0</v>
      </c>
      <c r="I63" s="67">
        <f t="shared" si="12"/>
        <v>0</v>
      </c>
      <c r="J63" s="67">
        <f t="shared" si="12"/>
        <v>0</v>
      </c>
      <c r="K63" s="67">
        <f t="shared" si="12"/>
        <v>0</v>
      </c>
      <c r="L63" s="67">
        <f t="shared" si="12"/>
        <v>0</v>
      </c>
      <c r="M63" s="67">
        <f t="shared" si="12"/>
        <v>0</v>
      </c>
      <c r="N63" s="67">
        <f t="shared" si="12"/>
        <v>0</v>
      </c>
      <c r="O63" s="67">
        <f t="shared" si="12"/>
        <v>0</v>
      </c>
      <c r="P63" s="68">
        <f t="shared" si="12"/>
        <v>0</v>
      </c>
    </row>
    <row r="64" spans="1:17" x14ac:dyDescent="0.2">
      <c r="A64" s="11"/>
      <c r="B64" s="12"/>
      <c r="C64" s="69"/>
      <c r="D64" s="69"/>
      <c r="E64" s="69"/>
      <c r="F64" s="69"/>
      <c r="G64" s="69"/>
      <c r="H64" s="69"/>
      <c r="I64" s="69"/>
      <c r="J64" s="69"/>
      <c r="K64" s="69"/>
      <c r="L64" s="69"/>
      <c r="M64" s="69"/>
      <c r="N64" s="69"/>
      <c r="O64" s="69"/>
      <c r="P64" s="70"/>
    </row>
    <row r="65" spans="1:16" x14ac:dyDescent="0.2">
      <c r="A65" s="64" t="s">
        <v>108</v>
      </c>
      <c r="B65" s="51"/>
      <c r="C65" s="71"/>
      <c r="D65" s="71"/>
      <c r="E65" s="71"/>
      <c r="F65" s="71"/>
      <c r="G65" s="71"/>
      <c r="H65" s="71"/>
      <c r="I65" s="71"/>
      <c r="J65" s="71"/>
      <c r="K65" s="71"/>
      <c r="L65" s="71"/>
      <c r="M65" s="71"/>
      <c r="N65" s="71"/>
      <c r="O65" s="71"/>
      <c r="P65" s="72"/>
    </row>
    <row r="66" spans="1:16" x14ac:dyDescent="0.2">
      <c r="A66" s="65" t="s">
        <v>109</v>
      </c>
      <c r="B66" s="48" t="s">
        <v>110</v>
      </c>
      <c r="C66" s="73"/>
      <c r="D66" s="73"/>
      <c r="E66" s="73"/>
      <c r="F66" s="73"/>
      <c r="G66" s="73"/>
      <c r="H66" s="73"/>
      <c r="I66" s="73"/>
      <c r="J66" s="73"/>
      <c r="K66" s="73"/>
      <c r="L66" s="73"/>
      <c r="M66" s="73"/>
      <c r="N66" s="73"/>
      <c r="O66" s="73"/>
      <c r="P66" s="74"/>
    </row>
    <row r="67" spans="1:16" x14ac:dyDescent="0.2">
      <c r="A67" s="66" t="s">
        <v>111</v>
      </c>
      <c r="B67" s="49" t="s">
        <v>112</v>
      </c>
      <c r="C67" s="73"/>
      <c r="D67" s="73"/>
      <c r="E67" s="73"/>
      <c r="F67" s="73"/>
      <c r="G67" s="73"/>
      <c r="H67" s="73"/>
      <c r="I67" s="73"/>
      <c r="J67" s="73"/>
      <c r="K67" s="73"/>
      <c r="L67" s="73"/>
      <c r="M67" s="73"/>
      <c r="N67" s="73"/>
      <c r="O67" s="73"/>
      <c r="P67" s="74"/>
    </row>
    <row r="68" spans="1:16" x14ac:dyDescent="0.2">
      <c r="A68" s="66" t="s">
        <v>113</v>
      </c>
      <c r="B68" s="49" t="s">
        <v>114</v>
      </c>
      <c r="C68" s="73"/>
      <c r="D68" s="73"/>
      <c r="E68" s="73"/>
      <c r="F68" s="73"/>
      <c r="G68" s="73"/>
      <c r="H68" s="73"/>
      <c r="I68" s="73"/>
      <c r="J68" s="73"/>
      <c r="K68" s="73"/>
      <c r="L68" s="73"/>
      <c r="M68" s="73"/>
      <c r="N68" s="73"/>
      <c r="O68" s="73"/>
      <c r="P68" s="75"/>
    </row>
    <row r="69" spans="1:16" x14ac:dyDescent="0.2">
      <c r="A69" s="62" t="s">
        <v>115</v>
      </c>
      <c r="B69" s="50"/>
      <c r="C69" s="210">
        <f t="shared" ref="C69:P69" si="13">(C66*1.5)+(C67*2)+(C68*2.5)</f>
        <v>0</v>
      </c>
      <c r="D69" s="210">
        <f t="shared" si="13"/>
        <v>0</v>
      </c>
      <c r="E69" s="210">
        <f t="shared" si="13"/>
        <v>0</v>
      </c>
      <c r="F69" s="210">
        <f t="shared" si="13"/>
        <v>0</v>
      </c>
      <c r="G69" s="210">
        <f t="shared" si="13"/>
        <v>0</v>
      </c>
      <c r="H69" s="210">
        <f t="shared" si="13"/>
        <v>0</v>
      </c>
      <c r="I69" s="210">
        <f t="shared" si="13"/>
        <v>0</v>
      </c>
      <c r="J69" s="210">
        <f t="shared" si="13"/>
        <v>0</v>
      </c>
      <c r="K69" s="210">
        <f t="shared" si="13"/>
        <v>0</v>
      </c>
      <c r="L69" s="210">
        <f t="shared" si="13"/>
        <v>0</v>
      </c>
      <c r="M69" s="210">
        <f t="shared" si="13"/>
        <v>0</v>
      </c>
      <c r="N69" s="210">
        <f t="shared" si="13"/>
        <v>0</v>
      </c>
      <c r="O69" s="210">
        <f t="shared" si="13"/>
        <v>0</v>
      </c>
      <c r="P69" s="211">
        <f t="shared" si="13"/>
        <v>0</v>
      </c>
    </row>
    <row r="70" spans="1:16" x14ac:dyDescent="0.2">
      <c r="A70" s="11"/>
      <c r="B70" s="12"/>
      <c r="C70" s="12"/>
      <c r="D70" s="12"/>
      <c r="E70" s="12"/>
      <c r="F70" s="12"/>
      <c r="G70" s="12"/>
      <c r="H70" s="12"/>
      <c r="I70" s="12"/>
      <c r="J70" s="12"/>
      <c r="K70" s="12"/>
      <c r="L70" s="12"/>
      <c r="M70" s="12"/>
      <c r="N70" s="12"/>
      <c r="O70" s="12"/>
      <c r="P70" s="14"/>
    </row>
    <row r="71" spans="1:16" ht="13.5" thickBot="1" x14ac:dyDescent="0.25">
      <c r="A71" s="11"/>
      <c r="B71" s="42"/>
      <c r="C71" s="12"/>
      <c r="D71" s="12"/>
      <c r="E71" s="12"/>
      <c r="F71" s="12"/>
      <c r="G71" s="12"/>
      <c r="H71" s="12"/>
      <c r="I71" s="12"/>
      <c r="J71" s="12"/>
      <c r="K71" s="12"/>
      <c r="L71" s="12"/>
      <c r="M71" s="12"/>
      <c r="N71" s="12"/>
      <c r="O71" s="12"/>
      <c r="P71" s="14"/>
    </row>
    <row r="72" spans="1:16" x14ac:dyDescent="0.2">
      <c r="A72" s="11"/>
      <c r="B72" s="12"/>
      <c r="C72" s="12"/>
      <c r="D72" s="12"/>
      <c r="E72" s="12"/>
      <c r="F72" s="31"/>
      <c r="G72" s="12"/>
      <c r="H72" s="26"/>
      <c r="I72" s="27"/>
      <c r="J72" s="27"/>
      <c r="K72" s="27"/>
      <c r="L72" s="28"/>
      <c r="M72" s="12"/>
      <c r="N72" s="12"/>
      <c r="O72" s="12"/>
      <c r="P72" s="14"/>
    </row>
    <row r="73" spans="1:16" x14ac:dyDescent="0.2">
      <c r="A73" s="32" t="s">
        <v>88</v>
      </c>
      <c r="B73" s="33"/>
      <c r="C73" s="33"/>
      <c r="D73" s="33"/>
      <c r="E73" s="33"/>
      <c r="F73" s="12" t="s">
        <v>89</v>
      </c>
      <c r="G73" s="12"/>
      <c r="H73" s="43" t="s">
        <v>116</v>
      </c>
      <c r="I73" s="12"/>
      <c r="J73" s="12"/>
      <c r="K73" s="13"/>
      <c r="L73" s="30"/>
      <c r="M73" s="12"/>
      <c r="N73" s="12"/>
      <c r="O73" s="12"/>
      <c r="P73" s="14"/>
    </row>
    <row r="74" spans="1:16" x14ac:dyDescent="0.2">
      <c r="A74" s="11" t="s">
        <v>117</v>
      </c>
      <c r="B74" s="12"/>
      <c r="C74" s="12"/>
      <c r="D74" s="12"/>
      <c r="E74" s="12"/>
      <c r="F74" s="12"/>
      <c r="G74" s="12"/>
      <c r="H74" s="29"/>
      <c r="I74" s="12"/>
      <c r="J74" s="12"/>
      <c r="K74" s="12"/>
      <c r="L74" s="30"/>
      <c r="M74" s="12"/>
      <c r="N74" s="12"/>
      <c r="O74" s="12"/>
      <c r="P74" s="14"/>
    </row>
    <row r="75" spans="1:16" x14ac:dyDescent="0.2">
      <c r="A75" s="11"/>
      <c r="B75" s="12"/>
      <c r="C75" s="12"/>
      <c r="D75" s="12"/>
      <c r="E75" s="12"/>
      <c r="F75" s="12"/>
      <c r="G75" s="12"/>
      <c r="H75" s="34" t="s">
        <v>118</v>
      </c>
      <c r="I75" s="12"/>
      <c r="J75" s="12"/>
      <c r="K75" s="52">
        <f>L4</f>
        <v>0</v>
      </c>
      <c r="L75" s="30"/>
      <c r="M75" s="12"/>
      <c r="N75" s="12"/>
      <c r="O75" s="12"/>
      <c r="P75" s="14"/>
    </row>
    <row r="76" spans="1:16" x14ac:dyDescent="0.2">
      <c r="A76" s="11"/>
      <c r="B76" s="12"/>
      <c r="C76" s="12"/>
      <c r="D76" s="12"/>
      <c r="E76" s="12"/>
      <c r="F76" s="12"/>
      <c r="G76" s="12"/>
      <c r="H76" s="34" t="s">
        <v>119</v>
      </c>
      <c r="I76" s="12"/>
      <c r="J76" s="12"/>
      <c r="K76" s="52">
        <f>SUM(C69:P69)</f>
        <v>0</v>
      </c>
      <c r="L76" s="30"/>
      <c r="M76" s="12"/>
      <c r="N76" s="12"/>
      <c r="O76" s="12"/>
      <c r="P76" s="14"/>
    </row>
    <row r="77" spans="1:16" x14ac:dyDescent="0.2">
      <c r="A77" s="11"/>
      <c r="B77" s="12"/>
      <c r="C77" s="12"/>
      <c r="D77" s="12"/>
      <c r="E77" s="12"/>
      <c r="F77" s="31"/>
      <c r="G77" s="12"/>
      <c r="H77" s="34" t="s">
        <v>120</v>
      </c>
      <c r="I77" s="12"/>
      <c r="J77" s="12"/>
      <c r="K77" s="52">
        <f>N39</f>
        <v>0</v>
      </c>
      <c r="L77" s="30"/>
      <c r="M77" s="12"/>
      <c r="N77" s="12"/>
      <c r="O77" s="12"/>
      <c r="P77" s="14"/>
    </row>
    <row r="78" spans="1:16" x14ac:dyDescent="0.2">
      <c r="A78" s="32" t="s">
        <v>121</v>
      </c>
      <c r="B78" s="33"/>
      <c r="C78" s="33"/>
      <c r="D78" s="33"/>
      <c r="E78" s="33"/>
      <c r="F78" s="33" t="s">
        <v>89</v>
      </c>
      <c r="G78" s="12"/>
      <c r="H78" s="34" t="s">
        <v>122</v>
      </c>
      <c r="I78" s="12"/>
      <c r="J78" s="12"/>
      <c r="K78" s="52">
        <f>K75+K76-K77</f>
        <v>0</v>
      </c>
      <c r="L78" s="30"/>
      <c r="M78" s="12"/>
      <c r="N78" s="12"/>
      <c r="O78" s="12"/>
      <c r="P78" s="14"/>
    </row>
    <row r="79" spans="1:16" x14ac:dyDescent="0.2">
      <c r="A79" s="11" t="s">
        <v>100</v>
      </c>
      <c r="B79" s="12"/>
      <c r="C79" s="12"/>
      <c r="D79" s="12"/>
      <c r="E79" s="12"/>
      <c r="F79" s="12"/>
      <c r="G79" s="12"/>
      <c r="H79" s="29"/>
      <c r="I79" s="12"/>
      <c r="J79" s="12"/>
      <c r="K79" s="54"/>
      <c r="L79" s="30"/>
      <c r="M79" s="12"/>
      <c r="N79" s="12"/>
      <c r="O79" s="12"/>
      <c r="P79" s="14"/>
    </row>
    <row r="80" spans="1:16" x14ac:dyDescent="0.2">
      <c r="A80" s="11"/>
      <c r="B80" s="12"/>
      <c r="C80" s="12"/>
      <c r="D80" s="12"/>
      <c r="E80" s="12"/>
      <c r="F80" s="12"/>
      <c r="G80" s="12"/>
      <c r="H80" s="55" t="s">
        <v>123</v>
      </c>
      <c r="I80" s="12"/>
      <c r="J80" s="12"/>
      <c r="K80" s="52">
        <f>SUM(C62:P62)</f>
        <v>0</v>
      </c>
      <c r="L80" s="30"/>
      <c r="M80" s="12"/>
      <c r="N80" s="12"/>
      <c r="O80" s="12"/>
      <c r="P80" s="14"/>
    </row>
    <row r="81" spans="1:16" ht="13.5" thickBot="1" x14ac:dyDescent="0.25">
      <c r="A81" s="11"/>
      <c r="B81" s="12"/>
      <c r="C81" s="12"/>
      <c r="D81" s="12"/>
      <c r="E81" s="12"/>
      <c r="F81" s="12"/>
      <c r="G81" s="12"/>
      <c r="H81" s="36"/>
      <c r="I81" s="37"/>
      <c r="J81" s="37"/>
      <c r="K81" s="37"/>
      <c r="L81" s="38"/>
      <c r="M81" s="12"/>
      <c r="N81" s="12"/>
      <c r="O81" s="12"/>
      <c r="P81" s="14"/>
    </row>
    <row r="82" spans="1:16" ht="13.5" thickBot="1" x14ac:dyDescent="0.25">
      <c r="A82" s="39"/>
      <c r="B82" s="40"/>
      <c r="C82" s="40"/>
      <c r="D82" s="40"/>
      <c r="E82" s="40"/>
      <c r="F82" s="40"/>
      <c r="G82" s="40"/>
      <c r="H82" s="40"/>
      <c r="I82" s="40"/>
      <c r="J82" s="40"/>
      <c r="K82" s="40"/>
      <c r="L82" s="40"/>
      <c r="M82" s="40"/>
      <c r="N82" s="40"/>
      <c r="O82" s="40"/>
      <c r="P82" s="41"/>
    </row>
    <row r="83" spans="1:16" ht="13.5" thickTop="1" x14ac:dyDescent="0.2"/>
    <row r="85" spans="1:16" x14ac:dyDescent="0.2">
      <c r="D85" s="56"/>
    </row>
    <row r="86" spans="1:16" x14ac:dyDescent="0.2">
      <c r="D86" s="56"/>
    </row>
    <row r="87" spans="1:16" x14ac:dyDescent="0.2">
      <c r="D87" s="56"/>
    </row>
    <row r="88" spans="1:16" x14ac:dyDescent="0.2">
      <c r="D88" s="56"/>
    </row>
    <row r="89" spans="1:16" x14ac:dyDescent="0.2">
      <c r="D89" s="56"/>
    </row>
  </sheetData>
  <sheetProtection algorithmName="SHA-512" hashValue="HU9dn0FR5eqSeWAspBMtzFH2w+aNJFgIMkFGKIM2qCBgMMGD45dNM7yyDfOIYagMtiHhrNNBKuUjf/F9yuqbgA==" saltValue="r17vkYkM3l4Krf2VcXPQ9Q==" spinCount="100000" sheet="1" objects="1" scenarios="1"/>
  <mergeCells count="7">
    <mergeCell ref="D3:G3"/>
    <mergeCell ref="D5:G5"/>
    <mergeCell ref="M2:P2"/>
    <mergeCell ref="J34:M34"/>
    <mergeCell ref="M3:P3"/>
    <mergeCell ref="M4:P4"/>
    <mergeCell ref="M5:P5"/>
  </mergeCells>
  <phoneticPr fontId="0" type="noConversion"/>
  <hyperlinks>
    <hyperlink ref="M4:M5" r:id="rId1" display="     View Leave and " xr:uid="{337FB080-078F-424F-A7FA-077C9D0C7DFE}"/>
    <hyperlink ref="M3" r:id="rId2" display="ESS to apply for Leave" xr:uid="{5416327F-41E1-4FEE-B968-62585CF78B04}"/>
    <hyperlink ref="M4" r:id="rId3" display="View Leave, Attendance and " xr:uid="{107304D7-8ED1-40D7-853B-F5D0504492C4}"/>
    <hyperlink ref="M5" r:id="rId4" display="Overtime Policies (HUPP 5.6)" xr:uid="{5CF63888-2D91-4736-9705-97407A404ED6}"/>
    <hyperlink ref="M4:P4" r:id="rId5" display="Leave Entitlements" xr:uid="{0D3DDBDF-346D-4D86-B2E2-F562ADBAE2E6}"/>
    <hyperlink ref="M5:P5" r:id="rId6" display="Attendance, Hours of Work and Overtime Procedures" xr:uid="{9A4D5063-E9C8-47EF-A97D-AC1BB616725E}"/>
    <hyperlink ref="M3:P3" r:id="rId7" display="Workday to apply for Leave" xr:uid="{577FD5DD-C2C7-414E-B91C-E4913E189325}"/>
  </hyperlinks>
  <pageMargins left="0.2" right="0.23" top="0.37" bottom="0.2" header="0.35" footer="0.2"/>
  <pageSetup paperSize="9" scale="85" fitToHeight="2" orientation="landscape" horizontalDpi="4294967295" verticalDpi="4294967295" r:id="rId8"/>
  <headerFooter alignWithMargins="0"/>
  <rowBreaks count="1" manualBreakCount="1">
    <brk id="44" max="16383" man="1"/>
  </rowBreaks>
  <drawing r:id="rId9"/>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3">
    <tabColor theme="5"/>
    <pageSetUpPr autoPageBreaks="0"/>
  </sheetPr>
  <dimension ref="A1:Q89"/>
  <sheetViews>
    <sheetView zoomScaleNormal="100" workbookViewId="0">
      <selection sqref="A1:XFD1048576"/>
    </sheetView>
  </sheetViews>
  <sheetFormatPr defaultColWidth="11.42578125" defaultRowHeight="12.75" x14ac:dyDescent="0.2"/>
  <sheetData>
    <row r="1" spans="1:17" ht="22.5" customHeight="1" x14ac:dyDescent="0.25">
      <c r="A1" s="155"/>
      <c r="B1" s="27"/>
      <c r="C1" s="156" t="s">
        <v>0</v>
      </c>
      <c r="D1" s="27"/>
      <c r="E1" s="27"/>
      <c r="F1" s="27"/>
      <c r="G1" s="157"/>
      <c r="H1" s="158"/>
      <c r="I1" s="159"/>
      <c r="J1" s="158"/>
      <c r="K1" s="160"/>
      <c r="L1" s="27"/>
      <c r="M1" s="27"/>
      <c r="N1" s="27"/>
      <c r="O1" s="27"/>
      <c r="P1" s="28"/>
    </row>
    <row r="2" spans="1:17" ht="12.75" customHeight="1" x14ac:dyDescent="0.2">
      <c r="A2" s="60"/>
      <c r="B2" s="12"/>
      <c r="C2" s="184" t="s">
        <v>36</v>
      </c>
      <c r="D2" s="185">
        <f>SUM('4Jun-17Jun'!D2,14)</f>
        <v>43268</v>
      </c>
      <c r="E2" s="186" t="s">
        <v>37</v>
      </c>
      <c r="F2" s="187"/>
      <c r="G2" s="188"/>
      <c r="H2" s="189" t="s">
        <v>38</v>
      </c>
      <c r="I2" s="190"/>
      <c r="J2" s="190"/>
      <c r="K2" s="190"/>
      <c r="L2" s="191">
        <f>+'4Jun-17Jun'!K41</f>
        <v>-34.437499999999993</v>
      </c>
      <c r="M2" s="306" t="s">
        <v>39</v>
      </c>
      <c r="N2" s="307"/>
      <c r="O2" s="307"/>
      <c r="P2" s="308"/>
    </row>
    <row r="3" spans="1:17" ht="12.75" customHeight="1" x14ac:dyDescent="0.2">
      <c r="A3" s="60"/>
      <c r="B3" s="12"/>
      <c r="C3" s="118" t="s">
        <v>40</v>
      </c>
      <c r="D3" s="302" t="str">
        <f>+'4Jun-17Jun'!D3</f>
        <v>Your Name Goes here</v>
      </c>
      <c r="E3" s="303"/>
      <c r="F3" s="303"/>
      <c r="G3" s="304"/>
      <c r="H3" s="122"/>
      <c r="I3" s="120"/>
      <c r="J3" s="120"/>
      <c r="K3" s="120"/>
      <c r="L3" s="121"/>
      <c r="M3" s="309" t="s">
        <v>42</v>
      </c>
      <c r="N3" s="310"/>
      <c r="O3" s="310"/>
      <c r="P3" s="311"/>
    </row>
    <row r="4" spans="1:17" x14ac:dyDescent="0.2">
      <c r="A4" s="60"/>
      <c r="B4" s="12"/>
      <c r="C4" s="118" t="s">
        <v>43</v>
      </c>
      <c r="D4" s="149" t="str">
        <f>+'4Jun-17Jun'!D4</f>
        <v>Pos no.</v>
      </c>
      <c r="E4" s="150"/>
      <c r="F4" s="214" t="s">
        <v>45</v>
      </c>
      <c r="G4" s="151" t="str">
        <f>'4Jun-17Jun'!G4</f>
        <v>Emp ID</v>
      </c>
      <c r="H4" s="122" t="s">
        <v>47</v>
      </c>
      <c r="I4" s="122"/>
      <c r="J4" s="120"/>
      <c r="K4" s="120"/>
      <c r="L4" s="123">
        <f>'4Jun-17Jun'!K78</f>
        <v>0</v>
      </c>
      <c r="M4" s="309" t="s">
        <v>48</v>
      </c>
      <c r="N4" s="310"/>
      <c r="O4" s="310"/>
      <c r="P4" s="311"/>
    </row>
    <row r="5" spans="1:17" ht="13.5" customHeight="1" x14ac:dyDescent="0.2">
      <c r="A5" s="60"/>
      <c r="B5" s="12"/>
      <c r="C5" s="192" t="s">
        <v>49</v>
      </c>
      <c r="D5" s="315" t="str">
        <f>+'4Jun-17Jun'!D5</f>
        <v>Your Unit Name goes here</v>
      </c>
      <c r="E5" s="316"/>
      <c r="F5" s="316"/>
      <c r="G5" s="317"/>
      <c r="H5" s="193" t="s">
        <v>51</v>
      </c>
      <c r="I5" s="193"/>
      <c r="J5" s="194"/>
      <c r="K5" s="194"/>
      <c r="L5" s="195" t="str">
        <f>'4Jun-17Jun'!L5</f>
        <v>FLEX</v>
      </c>
      <c r="M5" s="312" t="s">
        <v>53</v>
      </c>
      <c r="N5" s="313"/>
      <c r="O5" s="313"/>
      <c r="P5" s="314"/>
    </row>
    <row r="6" spans="1:17" x14ac:dyDescent="0.2">
      <c r="A6" s="60"/>
      <c r="B6" s="13"/>
      <c r="C6" s="182" t="s">
        <v>54</v>
      </c>
      <c r="D6" s="146" t="s">
        <v>55</v>
      </c>
      <c r="E6" s="146" t="s">
        <v>56</v>
      </c>
      <c r="F6" s="146" t="s">
        <v>57</v>
      </c>
      <c r="G6" s="146" t="s">
        <v>58</v>
      </c>
      <c r="H6" s="146" t="s">
        <v>59</v>
      </c>
      <c r="I6" s="146" t="s">
        <v>60</v>
      </c>
      <c r="J6" s="146" t="s">
        <v>54</v>
      </c>
      <c r="K6" s="146" t="s">
        <v>55</v>
      </c>
      <c r="L6" s="146" t="s">
        <v>56</v>
      </c>
      <c r="M6" s="146" t="s">
        <v>57</v>
      </c>
      <c r="N6" s="146" t="s">
        <v>58</v>
      </c>
      <c r="O6" s="146" t="s">
        <v>59</v>
      </c>
      <c r="P6" s="183" t="s">
        <v>60</v>
      </c>
    </row>
    <row r="7" spans="1:17" ht="13.5" thickBot="1" x14ac:dyDescent="0.25">
      <c r="A7" s="60"/>
      <c r="B7" s="13"/>
      <c r="C7" s="114">
        <f>D2</f>
        <v>43268</v>
      </c>
      <c r="D7" s="115">
        <f>$C$7+1</f>
        <v>43269</v>
      </c>
      <c r="E7" s="115">
        <f>$C$7+2</f>
        <v>43270</v>
      </c>
      <c r="F7" s="115">
        <f>$C$7+3</f>
        <v>43271</v>
      </c>
      <c r="G7" s="115">
        <f>$C$7+4</f>
        <v>43272</v>
      </c>
      <c r="H7" s="115">
        <f>$C$7+5</f>
        <v>43273</v>
      </c>
      <c r="I7" s="115">
        <f>$C$7+6</f>
        <v>43274</v>
      </c>
      <c r="J7" s="115">
        <f>$C$7+7</f>
        <v>43275</v>
      </c>
      <c r="K7" s="115">
        <f>$C$7+8</f>
        <v>43276</v>
      </c>
      <c r="L7" s="115">
        <f>$C$7+9</f>
        <v>43277</v>
      </c>
      <c r="M7" s="115">
        <f>$C$7+10</f>
        <v>43278</v>
      </c>
      <c r="N7" s="115">
        <f>$C$7+11</f>
        <v>43279</v>
      </c>
      <c r="O7" s="115">
        <f>$C$7+12</f>
        <v>43280</v>
      </c>
      <c r="P7" s="162">
        <f>$C$7+13</f>
        <v>43281</v>
      </c>
      <c r="Q7" s="1"/>
    </row>
    <row r="8" spans="1:17" ht="13.5" thickBot="1" x14ac:dyDescent="0.25">
      <c r="A8" s="118" t="s">
        <v>61</v>
      </c>
      <c r="B8" s="120"/>
      <c r="C8" s="220">
        <f>'4Jun-17Jun'!C8</f>
        <v>0</v>
      </c>
      <c r="D8" s="227">
        <f>'4Jun-17Jun'!D8</f>
        <v>0</v>
      </c>
      <c r="E8" s="230">
        <f>'4Jun-17Jun'!E8</f>
        <v>0.30208333333333331</v>
      </c>
      <c r="F8" s="229">
        <f>'4Jun-17Jun'!F8</f>
        <v>0.30208333333333331</v>
      </c>
      <c r="G8" s="230">
        <f>'4Jun-17Jun'!G8</f>
        <v>0.30208333333333331</v>
      </c>
      <c r="H8" s="229">
        <f>'4Jun-17Jun'!H8</f>
        <v>0.30208333333333331</v>
      </c>
      <c r="I8" s="230">
        <f>'4Jun-17Jun'!I8</f>
        <v>0.30208333333333331</v>
      </c>
      <c r="J8" s="221">
        <f>'4Jun-17Jun'!J8</f>
        <v>0</v>
      </c>
      <c r="K8" s="221">
        <f>'4Jun-17Jun'!K8</f>
        <v>0</v>
      </c>
      <c r="L8" s="230">
        <f>'4Jun-17Jun'!L8</f>
        <v>0.30208333333333331</v>
      </c>
      <c r="M8" s="229">
        <f>'4Jun-17Jun'!M8</f>
        <v>0.30208333333333331</v>
      </c>
      <c r="N8" s="230">
        <f>'4Jun-17Jun'!N8</f>
        <v>0.30208333333333331</v>
      </c>
      <c r="O8" s="229">
        <f>'4Jun-17Jun'!O8</f>
        <v>0.30208333333333331</v>
      </c>
      <c r="P8" s="230">
        <f>'4Jun-17Jun'!P8</f>
        <v>0.30208333333333331</v>
      </c>
      <c r="Q8" s="1"/>
    </row>
    <row r="9" spans="1:17" x14ac:dyDescent="0.2">
      <c r="A9" s="163" t="s">
        <v>62</v>
      </c>
      <c r="B9" s="98" t="s">
        <v>63</v>
      </c>
      <c r="C9" s="221">
        <v>0</v>
      </c>
      <c r="D9" s="221">
        <v>0</v>
      </c>
      <c r="E9" s="231">
        <v>0</v>
      </c>
      <c r="F9" s="229">
        <v>0</v>
      </c>
      <c r="G9" s="231">
        <v>0</v>
      </c>
      <c r="H9" s="229">
        <v>0</v>
      </c>
      <c r="I9" s="231">
        <v>0</v>
      </c>
      <c r="J9" s="221">
        <v>0</v>
      </c>
      <c r="K9" s="221">
        <v>0</v>
      </c>
      <c r="L9" s="231">
        <v>0</v>
      </c>
      <c r="M9" s="229">
        <v>0</v>
      </c>
      <c r="N9" s="231">
        <v>0</v>
      </c>
      <c r="O9" s="229">
        <v>0</v>
      </c>
      <c r="P9" s="231">
        <v>0</v>
      </c>
    </row>
    <row r="10" spans="1:17" x14ac:dyDescent="0.2">
      <c r="A10" s="164"/>
      <c r="B10" s="98" t="s">
        <v>64</v>
      </c>
      <c r="C10" s="221">
        <v>0</v>
      </c>
      <c r="D10" s="221">
        <v>0</v>
      </c>
      <c r="E10" s="231">
        <v>0</v>
      </c>
      <c r="F10" s="229">
        <v>0</v>
      </c>
      <c r="G10" s="231">
        <v>0</v>
      </c>
      <c r="H10" s="229">
        <v>0</v>
      </c>
      <c r="I10" s="231">
        <v>0</v>
      </c>
      <c r="J10" s="221">
        <v>0</v>
      </c>
      <c r="K10" s="221">
        <v>0</v>
      </c>
      <c r="L10" s="231">
        <v>0</v>
      </c>
      <c r="M10" s="229">
        <v>0</v>
      </c>
      <c r="N10" s="231">
        <v>0</v>
      </c>
      <c r="O10" s="229">
        <v>0</v>
      </c>
      <c r="P10" s="231">
        <v>0</v>
      </c>
    </row>
    <row r="11" spans="1:17" x14ac:dyDescent="0.2">
      <c r="A11" s="164"/>
      <c r="B11" s="98" t="s">
        <v>63</v>
      </c>
      <c r="C11" s="221"/>
      <c r="D11" s="221"/>
      <c r="E11" s="231"/>
      <c r="F11" s="229"/>
      <c r="G11" s="231"/>
      <c r="H11" s="229"/>
      <c r="I11" s="231"/>
      <c r="J11" s="221"/>
      <c r="K11" s="221"/>
      <c r="L11" s="231"/>
      <c r="M11" s="229"/>
      <c r="N11" s="231"/>
      <c r="O11" s="229"/>
      <c r="P11" s="236"/>
    </row>
    <row r="12" spans="1:17" x14ac:dyDescent="0.2">
      <c r="A12" s="164"/>
      <c r="B12" s="98" t="s">
        <v>64</v>
      </c>
      <c r="C12" s="221"/>
      <c r="D12" s="221"/>
      <c r="E12" s="231"/>
      <c r="F12" s="229"/>
      <c r="G12" s="231"/>
      <c r="H12" s="229"/>
      <c r="I12" s="231"/>
      <c r="J12" s="221"/>
      <c r="K12" s="221"/>
      <c r="L12" s="231"/>
      <c r="M12" s="229"/>
      <c r="N12" s="231"/>
      <c r="O12" s="229"/>
      <c r="P12" s="236"/>
    </row>
    <row r="13" spans="1:17" ht="13.5" thickBot="1" x14ac:dyDescent="0.25">
      <c r="A13" s="165"/>
      <c r="B13" s="99" t="s">
        <v>65</v>
      </c>
      <c r="C13" s="100">
        <f t="shared" ref="C13:P13" si="0">(C10-C9)+(C12-C11)</f>
        <v>0</v>
      </c>
      <c r="D13" s="100">
        <f t="shared" si="0"/>
        <v>0</v>
      </c>
      <c r="E13" s="100">
        <f t="shared" si="0"/>
        <v>0</v>
      </c>
      <c r="F13" s="100">
        <f t="shared" si="0"/>
        <v>0</v>
      </c>
      <c r="G13" s="100">
        <f t="shared" si="0"/>
        <v>0</v>
      </c>
      <c r="H13" s="100">
        <f t="shared" si="0"/>
        <v>0</v>
      </c>
      <c r="I13" s="100">
        <f t="shared" si="0"/>
        <v>0</v>
      </c>
      <c r="J13" s="100">
        <f t="shared" si="0"/>
        <v>0</v>
      </c>
      <c r="K13" s="100">
        <f t="shared" si="0"/>
        <v>0</v>
      </c>
      <c r="L13" s="100">
        <f t="shared" si="0"/>
        <v>0</v>
      </c>
      <c r="M13" s="100">
        <f t="shared" si="0"/>
        <v>0</v>
      </c>
      <c r="N13" s="100">
        <f t="shared" si="0"/>
        <v>0</v>
      </c>
      <c r="O13" s="100">
        <f t="shared" si="0"/>
        <v>0</v>
      </c>
      <c r="P13" s="166">
        <f t="shared" si="0"/>
        <v>0</v>
      </c>
    </row>
    <row r="14" spans="1:17" x14ac:dyDescent="0.2">
      <c r="A14" s="167" t="s">
        <v>66</v>
      </c>
      <c r="B14" s="101" t="s">
        <v>63</v>
      </c>
      <c r="C14" s="222">
        <v>0</v>
      </c>
      <c r="D14" s="222">
        <v>0</v>
      </c>
      <c r="E14" s="232">
        <v>0</v>
      </c>
      <c r="F14" s="240">
        <v>0</v>
      </c>
      <c r="G14" s="232">
        <v>0</v>
      </c>
      <c r="H14" s="240">
        <v>0</v>
      </c>
      <c r="I14" s="232">
        <v>0</v>
      </c>
      <c r="J14" s="222">
        <v>0</v>
      </c>
      <c r="K14" s="222">
        <v>0</v>
      </c>
      <c r="L14" s="231">
        <v>0</v>
      </c>
      <c r="M14" s="240">
        <v>0</v>
      </c>
      <c r="N14" s="231">
        <v>0</v>
      </c>
      <c r="O14" s="240">
        <v>0</v>
      </c>
      <c r="P14" s="231">
        <v>0</v>
      </c>
    </row>
    <row r="15" spans="1:17" x14ac:dyDescent="0.2">
      <c r="A15" s="164"/>
      <c r="B15" s="98" t="s">
        <v>64</v>
      </c>
      <c r="C15" s="221">
        <v>0</v>
      </c>
      <c r="D15" s="221">
        <v>0</v>
      </c>
      <c r="E15" s="231">
        <v>0</v>
      </c>
      <c r="F15" s="229">
        <v>0</v>
      </c>
      <c r="G15" s="231">
        <v>0</v>
      </c>
      <c r="H15" s="229">
        <v>0</v>
      </c>
      <c r="I15" s="231">
        <v>0</v>
      </c>
      <c r="J15" s="221">
        <v>0</v>
      </c>
      <c r="K15" s="221">
        <v>0</v>
      </c>
      <c r="L15" s="231">
        <v>0</v>
      </c>
      <c r="M15" s="229">
        <v>0</v>
      </c>
      <c r="N15" s="231">
        <v>0</v>
      </c>
      <c r="O15" s="229">
        <v>0</v>
      </c>
      <c r="P15" s="231">
        <v>0</v>
      </c>
    </row>
    <row r="16" spans="1:17" x14ac:dyDescent="0.2">
      <c r="A16" s="164"/>
      <c r="B16" s="98" t="s">
        <v>63</v>
      </c>
      <c r="C16" s="221"/>
      <c r="D16" s="221"/>
      <c r="E16" s="231"/>
      <c r="F16" s="229"/>
      <c r="G16" s="231"/>
      <c r="H16" s="229"/>
      <c r="I16" s="231"/>
      <c r="J16" s="221"/>
      <c r="K16" s="221"/>
      <c r="L16" s="231"/>
      <c r="M16" s="229"/>
      <c r="N16" s="231"/>
      <c r="O16" s="229"/>
      <c r="P16" s="236"/>
    </row>
    <row r="17" spans="1:16" x14ac:dyDescent="0.2">
      <c r="A17" s="164"/>
      <c r="B17" s="98" t="s">
        <v>64</v>
      </c>
      <c r="C17" s="221"/>
      <c r="D17" s="221"/>
      <c r="E17" s="231"/>
      <c r="F17" s="229"/>
      <c r="G17" s="231"/>
      <c r="H17" s="229"/>
      <c r="I17" s="231"/>
      <c r="J17" s="221"/>
      <c r="K17" s="221"/>
      <c r="L17" s="231"/>
      <c r="M17" s="229"/>
      <c r="N17" s="231"/>
      <c r="O17" s="229"/>
      <c r="P17" s="236"/>
    </row>
    <row r="18" spans="1:16" ht="13.5" thickBot="1" x14ac:dyDescent="0.25">
      <c r="A18" s="164"/>
      <c r="B18" s="102" t="s">
        <v>65</v>
      </c>
      <c r="C18" s="100">
        <f t="shared" ref="C18:P18" si="1">(C15-C14)+(C17-C16)</f>
        <v>0</v>
      </c>
      <c r="D18" s="100">
        <f t="shared" si="1"/>
        <v>0</v>
      </c>
      <c r="E18" s="100">
        <f t="shared" si="1"/>
        <v>0</v>
      </c>
      <c r="F18" s="100">
        <f t="shared" si="1"/>
        <v>0</v>
      </c>
      <c r="G18" s="100">
        <f t="shared" si="1"/>
        <v>0</v>
      </c>
      <c r="H18" s="100">
        <f t="shared" si="1"/>
        <v>0</v>
      </c>
      <c r="I18" s="100">
        <f t="shared" si="1"/>
        <v>0</v>
      </c>
      <c r="J18" s="100">
        <f t="shared" si="1"/>
        <v>0</v>
      </c>
      <c r="K18" s="100">
        <f t="shared" si="1"/>
        <v>0</v>
      </c>
      <c r="L18" s="100">
        <f t="shared" si="1"/>
        <v>0</v>
      </c>
      <c r="M18" s="100">
        <f t="shared" si="1"/>
        <v>0</v>
      </c>
      <c r="N18" s="100">
        <f t="shared" si="1"/>
        <v>0</v>
      </c>
      <c r="O18" s="100">
        <f t="shared" si="1"/>
        <v>0</v>
      </c>
      <c r="P18" s="166">
        <f t="shared" si="1"/>
        <v>0</v>
      </c>
    </row>
    <row r="19" spans="1:16" ht="13.5" thickBot="1" x14ac:dyDescent="0.25">
      <c r="A19" s="168" t="s">
        <v>67</v>
      </c>
      <c r="B19" s="103"/>
      <c r="C19" s="104">
        <f t="shared" ref="C19:P19" si="2">C13+C18</f>
        <v>0</v>
      </c>
      <c r="D19" s="104">
        <f t="shared" si="2"/>
        <v>0</v>
      </c>
      <c r="E19" s="104">
        <f t="shared" si="2"/>
        <v>0</v>
      </c>
      <c r="F19" s="104">
        <f t="shared" si="2"/>
        <v>0</v>
      </c>
      <c r="G19" s="104">
        <f t="shared" si="2"/>
        <v>0</v>
      </c>
      <c r="H19" s="104">
        <f t="shared" si="2"/>
        <v>0</v>
      </c>
      <c r="I19" s="104">
        <f t="shared" si="2"/>
        <v>0</v>
      </c>
      <c r="J19" s="104">
        <f t="shared" si="2"/>
        <v>0</v>
      </c>
      <c r="K19" s="104">
        <f t="shared" si="2"/>
        <v>0</v>
      </c>
      <c r="L19" s="104">
        <f t="shared" si="2"/>
        <v>0</v>
      </c>
      <c r="M19" s="104">
        <f t="shared" si="2"/>
        <v>0</v>
      </c>
      <c r="N19" s="104">
        <f t="shared" si="2"/>
        <v>0</v>
      </c>
      <c r="O19" s="104">
        <f t="shared" si="2"/>
        <v>0</v>
      </c>
      <c r="P19" s="169">
        <f t="shared" si="2"/>
        <v>0</v>
      </c>
    </row>
    <row r="20" spans="1:16" x14ac:dyDescent="0.2">
      <c r="A20" s="164"/>
      <c r="B20" s="105" t="s">
        <v>68</v>
      </c>
      <c r="C20" s="221"/>
      <c r="D20" s="221"/>
      <c r="E20" s="231"/>
      <c r="F20" s="229"/>
      <c r="G20" s="231"/>
      <c r="H20" s="229"/>
      <c r="I20" s="231"/>
      <c r="J20" s="221"/>
      <c r="K20" s="221"/>
      <c r="L20" s="231"/>
      <c r="M20" s="229"/>
      <c r="N20" s="231"/>
      <c r="O20" s="229"/>
      <c r="P20" s="236"/>
    </row>
    <row r="21" spans="1:16" x14ac:dyDescent="0.2">
      <c r="A21" s="167" t="s">
        <v>70</v>
      </c>
      <c r="B21" s="105" t="s">
        <v>71</v>
      </c>
      <c r="C21" s="221"/>
      <c r="D21" s="221"/>
      <c r="E21" s="231"/>
      <c r="F21" s="229"/>
      <c r="G21" s="231"/>
      <c r="H21" s="229"/>
      <c r="I21" s="231"/>
      <c r="J21" s="221"/>
      <c r="K21" s="221"/>
      <c r="L21" s="231"/>
      <c r="M21" s="229"/>
      <c r="N21" s="231"/>
      <c r="O21" s="229"/>
      <c r="P21" s="236"/>
    </row>
    <row r="22" spans="1:16" x14ac:dyDescent="0.2">
      <c r="A22" s="167" t="s">
        <v>72</v>
      </c>
      <c r="B22" s="105" t="s">
        <v>73</v>
      </c>
      <c r="C22" s="221"/>
      <c r="D22" s="221"/>
      <c r="E22" s="231"/>
      <c r="F22" s="229"/>
      <c r="G22" s="231"/>
      <c r="H22" s="229"/>
      <c r="I22" s="231"/>
      <c r="J22" s="221"/>
      <c r="K22" s="221"/>
      <c r="L22" s="231"/>
      <c r="M22" s="229"/>
      <c r="N22" s="231"/>
      <c r="O22" s="229"/>
      <c r="P22" s="236"/>
    </row>
    <row r="23" spans="1:16" x14ac:dyDescent="0.2">
      <c r="A23" s="167" t="s">
        <v>74</v>
      </c>
      <c r="B23" s="105" t="s">
        <v>75</v>
      </c>
      <c r="C23" s="221"/>
      <c r="D23" s="221"/>
      <c r="E23" s="231"/>
      <c r="F23" s="229" t="s">
        <v>69</v>
      </c>
      <c r="G23" s="231" t="s">
        <v>69</v>
      </c>
      <c r="H23" s="229"/>
      <c r="I23" s="231"/>
      <c r="J23" s="221"/>
      <c r="K23" s="221"/>
      <c r="L23" s="231"/>
      <c r="M23" s="229"/>
      <c r="N23" s="231"/>
      <c r="O23" s="229"/>
      <c r="P23" s="236"/>
    </row>
    <row r="24" spans="1:16" x14ac:dyDescent="0.2">
      <c r="A24" s="167" t="s">
        <v>76</v>
      </c>
      <c r="B24" s="105" t="s">
        <v>77</v>
      </c>
      <c r="C24" s="223"/>
      <c r="D24" s="221"/>
      <c r="E24" s="231"/>
      <c r="F24" s="229"/>
      <c r="G24" s="231"/>
      <c r="H24" s="229" t="s">
        <v>69</v>
      </c>
      <c r="I24" s="231" t="s">
        <v>69</v>
      </c>
      <c r="J24" s="221"/>
      <c r="K24" s="221"/>
      <c r="L24" s="231" t="s">
        <v>69</v>
      </c>
      <c r="M24" s="229"/>
      <c r="N24" s="231"/>
      <c r="O24" s="229"/>
      <c r="P24" s="236"/>
    </row>
    <row r="25" spans="1:16" ht="13.5" thickBot="1" x14ac:dyDescent="0.25">
      <c r="A25" s="164"/>
      <c r="B25" s="106" t="s">
        <v>78</v>
      </c>
      <c r="C25" s="224"/>
      <c r="D25" s="224"/>
      <c r="E25" s="233"/>
      <c r="F25" s="241"/>
      <c r="G25" s="233"/>
      <c r="H25" s="241"/>
      <c r="I25" s="233"/>
      <c r="J25" s="224"/>
      <c r="K25" s="224"/>
      <c r="L25" s="233"/>
      <c r="M25" s="241"/>
      <c r="N25" s="233"/>
      <c r="O25" s="241"/>
      <c r="P25" s="237"/>
    </row>
    <row r="26" spans="1:16" ht="13.5" thickBot="1" x14ac:dyDescent="0.25">
      <c r="A26" s="170" t="s">
        <v>79</v>
      </c>
      <c r="B26" s="107"/>
      <c r="C26" s="108">
        <f t="shared" ref="C26:P26" si="3">SUM(C20:C25)</f>
        <v>0</v>
      </c>
      <c r="D26" s="108">
        <f t="shared" si="3"/>
        <v>0</v>
      </c>
      <c r="E26" s="108">
        <f t="shared" si="3"/>
        <v>0</v>
      </c>
      <c r="F26" s="108">
        <f t="shared" si="3"/>
        <v>0</v>
      </c>
      <c r="G26" s="108">
        <f t="shared" si="3"/>
        <v>0</v>
      </c>
      <c r="H26" s="108">
        <f t="shared" si="3"/>
        <v>0</v>
      </c>
      <c r="I26" s="108">
        <f t="shared" si="3"/>
        <v>0</v>
      </c>
      <c r="J26" s="108">
        <f t="shared" si="3"/>
        <v>0</v>
      </c>
      <c r="K26" s="108">
        <f t="shared" si="3"/>
        <v>0</v>
      </c>
      <c r="L26" s="108">
        <f t="shared" si="3"/>
        <v>0</v>
      </c>
      <c r="M26" s="108">
        <f t="shared" si="3"/>
        <v>0</v>
      </c>
      <c r="N26" s="108">
        <f t="shared" si="3"/>
        <v>0</v>
      </c>
      <c r="O26" s="108">
        <f t="shared" si="3"/>
        <v>0</v>
      </c>
      <c r="P26" s="171">
        <f t="shared" si="3"/>
        <v>0</v>
      </c>
    </row>
    <row r="27" spans="1:16" ht="13.5" thickBot="1" x14ac:dyDescent="0.25">
      <c r="A27" s="172" t="s">
        <v>80</v>
      </c>
      <c r="B27" s="109"/>
      <c r="C27" s="110" t="str">
        <f t="shared" ref="C27:P27" si="4">IF(C29&gt;=C8,"0:00",C8-C29)</f>
        <v>0:00</v>
      </c>
      <c r="D27" s="110" t="str">
        <f t="shared" si="4"/>
        <v>0:00</v>
      </c>
      <c r="E27" s="110">
        <f t="shared" si="4"/>
        <v>0.30208333333333331</v>
      </c>
      <c r="F27" s="110">
        <f t="shared" si="4"/>
        <v>0.30208333333333331</v>
      </c>
      <c r="G27" s="110">
        <f t="shared" si="4"/>
        <v>0.30208333333333331</v>
      </c>
      <c r="H27" s="110">
        <f t="shared" si="4"/>
        <v>0.30208333333333331</v>
      </c>
      <c r="I27" s="110">
        <f t="shared" si="4"/>
        <v>0.30208333333333331</v>
      </c>
      <c r="J27" s="110" t="str">
        <f t="shared" si="4"/>
        <v>0:00</v>
      </c>
      <c r="K27" s="110" t="str">
        <f t="shared" si="4"/>
        <v>0:00</v>
      </c>
      <c r="L27" s="110">
        <f t="shared" si="4"/>
        <v>0.30208333333333331</v>
      </c>
      <c r="M27" s="110">
        <f t="shared" si="4"/>
        <v>0.30208333333333331</v>
      </c>
      <c r="N27" s="110">
        <f t="shared" si="4"/>
        <v>0.30208333333333331</v>
      </c>
      <c r="O27" s="110">
        <f t="shared" si="4"/>
        <v>0.30208333333333331</v>
      </c>
      <c r="P27" s="173">
        <f t="shared" si="4"/>
        <v>0.30208333333333331</v>
      </c>
    </row>
    <row r="28" spans="1:16" ht="13.5" thickBot="1" x14ac:dyDescent="0.25">
      <c r="A28" s="174" t="s">
        <v>81</v>
      </c>
      <c r="B28" s="111"/>
      <c r="C28" s="225" t="s">
        <v>82</v>
      </c>
      <c r="D28" s="225" t="s">
        <v>82</v>
      </c>
      <c r="E28" s="234" t="s">
        <v>82</v>
      </c>
      <c r="F28" s="242" t="s">
        <v>82</v>
      </c>
      <c r="G28" s="234" t="s">
        <v>82</v>
      </c>
      <c r="H28" s="242" t="s">
        <v>82</v>
      </c>
      <c r="I28" s="234" t="s">
        <v>82</v>
      </c>
      <c r="J28" s="225" t="s">
        <v>82</v>
      </c>
      <c r="K28" s="225" t="s">
        <v>82</v>
      </c>
      <c r="L28" s="234" t="s">
        <v>82</v>
      </c>
      <c r="M28" s="242" t="s">
        <v>82</v>
      </c>
      <c r="N28" s="234" t="s">
        <v>82</v>
      </c>
      <c r="O28" s="242" t="s">
        <v>82</v>
      </c>
      <c r="P28" s="238" t="s">
        <v>82</v>
      </c>
    </row>
    <row r="29" spans="1:16" ht="13.5" thickTop="1" x14ac:dyDescent="0.2">
      <c r="A29" s="175" t="s">
        <v>83</v>
      </c>
      <c r="B29" s="141"/>
      <c r="C29" s="145">
        <f t="shared" ref="C29:P29" si="5">C26+C19</f>
        <v>0</v>
      </c>
      <c r="D29" s="145">
        <f t="shared" si="5"/>
        <v>0</v>
      </c>
      <c r="E29" s="145">
        <f t="shared" si="5"/>
        <v>0</v>
      </c>
      <c r="F29" s="145">
        <f t="shared" si="5"/>
        <v>0</v>
      </c>
      <c r="G29" s="145">
        <f t="shared" si="5"/>
        <v>0</v>
      </c>
      <c r="H29" s="145">
        <f t="shared" si="5"/>
        <v>0</v>
      </c>
      <c r="I29" s="145">
        <f t="shared" si="5"/>
        <v>0</v>
      </c>
      <c r="J29" s="145">
        <f t="shared" si="5"/>
        <v>0</v>
      </c>
      <c r="K29" s="145">
        <f t="shared" si="5"/>
        <v>0</v>
      </c>
      <c r="L29" s="145">
        <f t="shared" si="5"/>
        <v>0</v>
      </c>
      <c r="M29" s="145">
        <f t="shared" si="5"/>
        <v>0</v>
      </c>
      <c r="N29" s="145">
        <f t="shared" si="5"/>
        <v>0</v>
      </c>
      <c r="O29" s="145">
        <f t="shared" si="5"/>
        <v>0</v>
      </c>
      <c r="P29" s="176">
        <f t="shared" si="5"/>
        <v>0</v>
      </c>
    </row>
    <row r="30" spans="1:16" x14ac:dyDescent="0.2">
      <c r="A30" s="177" t="s">
        <v>84</v>
      </c>
      <c r="B30" s="142"/>
      <c r="C30" s="226">
        <f>IF(L3 ="Y", 0-L2, L2)</f>
        <v>-34.437499999999993</v>
      </c>
      <c r="D30" s="226">
        <f t="shared" ref="D30:P30" si="6">C32</f>
        <v>-34.437499999999993</v>
      </c>
      <c r="E30" s="235">
        <f t="shared" si="6"/>
        <v>-34.437499999999993</v>
      </c>
      <c r="F30" s="243">
        <f t="shared" si="6"/>
        <v>-34.739583333333329</v>
      </c>
      <c r="G30" s="235">
        <f t="shared" si="6"/>
        <v>-35.041666666666664</v>
      </c>
      <c r="H30" s="243">
        <f t="shared" si="6"/>
        <v>-35.34375</v>
      </c>
      <c r="I30" s="235">
        <f t="shared" si="6"/>
        <v>-35.645833333333336</v>
      </c>
      <c r="J30" s="226">
        <f t="shared" si="6"/>
        <v>-35.947916666666671</v>
      </c>
      <c r="K30" s="226">
        <f t="shared" si="6"/>
        <v>-35.947916666666671</v>
      </c>
      <c r="L30" s="235">
        <f t="shared" si="6"/>
        <v>-35.947916666666671</v>
      </c>
      <c r="M30" s="243">
        <f t="shared" si="6"/>
        <v>-36.250000000000007</v>
      </c>
      <c r="N30" s="235">
        <f t="shared" si="6"/>
        <v>-36.552083333333343</v>
      </c>
      <c r="O30" s="243">
        <f t="shared" si="6"/>
        <v>-36.854166666666679</v>
      </c>
      <c r="P30" s="239">
        <f t="shared" si="6"/>
        <v>-37.156250000000014</v>
      </c>
    </row>
    <row r="31" spans="1:16" x14ac:dyDescent="0.2">
      <c r="A31" s="177" t="s">
        <v>85</v>
      </c>
      <c r="B31" s="142"/>
      <c r="C31" s="226">
        <f t="shared" ref="C31:P31" si="7">IF(AND(C29=0,C27=0),"0:00", C29-C8)</f>
        <v>0</v>
      </c>
      <c r="D31" s="226">
        <f t="shared" si="7"/>
        <v>0</v>
      </c>
      <c r="E31" s="235">
        <f t="shared" si="7"/>
        <v>-0.30208333333333331</v>
      </c>
      <c r="F31" s="243">
        <f t="shared" si="7"/>
        <v>-0.30208333333333331</v>
      </c>
      <c r="G31" s="235">
        <f t="shared" si="7"/>
        <v>-0.30208333333333331</v>
      </c>
      <c r="H31" s="243">
        <f t="shared" si="7"/>
        <v>-0.30208333333333331</v>
      </c>
      <c r="I31" s="235">
        <f t="shared" si="7"/>
        <v>-0.30208333333333331</v>
      </c>
      <c r="J31" s="226">
        <f t="shared" si="7"/>
        <v>0</v>
      </c>
      <c r="K31" s="226">
        <f t="shared" si="7"/>
        <v>0</v>
      </c>
      <c r="L31" s="235">
        <f t="shared" si="7"/>
        <v>-0.30208333333333331</v>
      </c>
      <c r="M31" s="243">
        <f t="shared" si="7"/>
        <v>-0.30208333333333331</v>
      </c>
      <c r="N31" s="235">
        <f t="shared" si="7"/>
        <v>-0.30208333333333331</v>
      </c>
      <c r="O31" s="243">
        <f t="shared" si="7"/>
        <v>-0.30208333333333331</v>
      </c>
      <c r="P31" s="239">
        <f t="shared" si="7"/>
        <v>-0.30208333333333331</v>
      </c>
    </row>
    <row r="32" spans="1:16" ht="13.5" thickBot="1" x14ac:dyDescent="0.25">
      <c r="A32" s="178" t="s">
        <v>86</v>
      </c>
      <c r="B32" s="143"/>
      <c r="C32" s="144">
        <f t="shared" ref="C32:P32" si="8">C30+C31</f>
        <v>-34.437499999999993</v>
      </c>
      <c r="D32" s="144">
        <f t="shared" si="8"/>
        <v>-34.437499999999993</v>
      </c>
      <c r="E32" s="144">
        <f t="shared" si="8"/>
        <v>-34.739583333333329</v>
      </c>
      <c r="F32" s="144">
        <f t="shared" si="8"/>
        <v>-35.041666666666664</v>
      </c>
      <c r="G32" s="144">
        <f t="shared" si="8"/>
        <v>-35.34375</v>
      </c>
      <c r="H32" s="144">
        <f t="shared" si="8"/>
        <v>-35.645833333333336</v>
      </c>
      <c r="I32" s="144">
        <f t="shared" si="8"/>
        <v>-35.947916666666671</v>
      </c>
      <c r="J32" s="144">
        <f t="shared" si="8"/>
        <v>-35.947916666666671</v>
      </c>
      <c r="K32" s="144">
        <f t="shared" si="8"/>
        <v>-35.947916666666671</v>
      </c>
      <c r="L32" s="144">
        <f t="shared" si="8"/>
        <v>-36.250000000000007</v>
      </c>
      <c r="M32" s="144">
        <f t="shared" si="8"/>
        <v>-36.552083333333343</v>
      </c>
      <c r="N32" s="144">
        <f t="shared" si="8"/>
        <v>-36.854166666666679</v>
      </c>
      <c r="O32" s="144">
        <f t="shared" si="8"/>
        <v>-37.156250000000014</v>
      </c>
      <c r="P32" s="179">
        <f t="shared" si="8"/>
        <v>-37.45833333333335</v>
      </c>
    </row>
    <row r="33" spans="1:16" ht="13.5" thickBot="1" x14ac:dyDescent="0.25">
      <c r="A33" s="60"/>
      <c r="B33" s="12"/>
      <c r="C33" s="12"/>
      <c r="D33" s="12"/>
      <c r="E33" s="12"/>
      <c r="F33" s="12"/>
      <c r="G33" s="12"/>
      <c r="H33" s="12"/>
      <c r="I33" s="12"/>
      <c r="J33" s="12"/>
      <c r="K33" s="12"/>
      <c r="L33" s="12"/>
      <c r="M33" s="12"/>
      <c r="N33" s="12"/>
      <c r="O33" s="12"/>
      <c r="P33" s="30"/>
    </row>
    <row r="34" spans="1:16" x14ac:dyDescent="0.2">
      <c r="A34" s="60"/>
      <c r="B34" s="57"/>
      <c r="C34" s="12"/>
      <c r="D34" s="12"/>
      <c r="E34" s="12"/>
      <c r="F34" s="12"/>
      <c r="G34" s="12"/>
      <c r="H34" s="127"/>
      <c r="I34" s="128"/>
      <c r="J34" s="305" t="s">
        <v>87</v>
      </c>
      <c r="K34" s="305"/>
      <c r="L34" s="305"/>
      <c r="M34" s="305"/>
      <c r="N34" s="128"/>
      <c r="O34" s="129"/>
      <c r="P34" s="30"/>
    </row>
    <row r="35" spans="1:16" x14ac:dyDescent="0.2">
      <c r="A35" s="60"/>
      <c r="B35" s="59"/>
      <c r="C35" s="12"/>
      <c r="D35" s="12"/>
      <c r="E35" s="12"/>
      <c r="F35" s="31"/>
      <c r="G35" s="12"/>
      <c r="H35" s="130"/>
      <c r="I35" s="91"/>
      <c r="J35" s="91"/>
      <c r="K35" s="91"/>
      <c r="L35" s="91"/>
      <c r="M35" s="91"/>
      <c r="N35" s="91"/>
      <c r="O35" s="131"/>
      <c r="P35" s="30"/>
    </row>
    <row r="36" spans="1:16" x14ac:dyDescent="0.2">
      <c r="A36" s="180" t="s">
        <v>88</v>
      </c>
      <c r="B36" s="33"/>
      <c r="C36" s="33"/>
      <c r="D36" s="33"/>
      <c r="E36" s="33"/>
      <c r="F36" s="12" t="s">
        <v>89</v>
      </c>
      <c r="G36" s="35"/>
      <c r="H36" s="132" t="s">
        <v>90</v>
      </c>
      <c r="I36" s="96"/>
      <c r="J36" s="96"/>
      <c r="K36" s="90">
        <f>C30</f>
        <v>-34.437499999999993</v>
      </c>
      <c r="L36" s="93" t="s">
        <v>91</v>
      </c>
      <c r="M36" s="91" t="s">
        <v>68</v>
      </c>
      <c r="N36" s="97">
        <f>SUM(C20:P20)</f>
        <v>0</v>
      </c>
      <c r="O36" s="131"/>
      <c r="P36" s="30"/>
    </row>
    <row r="37" spans="1:16" x14ac:dyDescent="0.2">
      <c r="A37" s="60" t="s">
        <v>92</v>
      </c>
      <c r="B37" s="12"/>
      <c r="C37" s="12"/>
      <c r="D37" s="12"/>
      <c r="E37" s="12"/>
      <c r="F37" s="12"/>
      <c r="G37" s="12"/>
      <c r="H37" s="132" t="s">
        <v>93</v>
      </c>
      <c r="I37" s="96"/>
      <c r="J37" s="96"/>
      <c r="K37" s="90">
        <f>SUM(C19:P19)</f>
        <v>0</v>
      </c>
      <c r="L37" s="91"/>
      <c r="M37" s="91" t="s">
        <v>71</v>
      </c>
      <c r="N37" s="97">
        <f>SUM(C21:P21)</f>
        <v>0</v>
      </c>
      <c r="O37" s="131"/>
      <c r="P37" s="30"/>
    </row>
    <row r="38" spans="1:16" x14ac:dyDescent="0.2">
      <c r="A38" s="60"/>
      <c r="B38" s="12"/>
      <c r="C38" s="12"/>
      <c r="D38" s="12"/>
      <c r="E38" s="12"/>
      <c r="F38" s="12"/>
      <c r="G38" s="12"/>
      <c r="H38" s="132" t="s">
        <v>94</v>
      </c>
      <c r="I38" s="96"/>
      <c r="J38" s="96"/>
      <c r="K38" s="90">
        <f>SUM(C26:P26)</f>
        <v>0</v>
      </c>
      <c r="L38" s="91"/>
      <c r="M38" s="91" t="s">
        <v>73</v>
      </c>
      <c r="N38" s="97">
        <f>SUM(C22:P22)</f>
        <v>0</v>
      </c>
      <c r="O38" s="131"/>
      <c r="P38" s="30"/>
    </row>
    <row r="39" spans="1:16" x14ac:dyDescent="0.2">
      <c r="A39" s="60"/>
      <c r="B39" s="12"/>
      <c r="C39" s="12"/>
      <c r="D39" s="12"/>
      <c r="E39" s="12"/>
      <c r="F39" s="12"/>
      <c r="G39" s="12"/>
      <c r="H39" s="132" t="s">
        <v>95</v>
      </c>
      <c r="I39" s="96"/>
      <c r="J39" s="96"/>
      <c r="K39" s="90">
        <f>SUM(C8:P8)</f>
        <v>3.0208333333333335</v>
      </c>
      <c r="L39" s="91"/>
      <c r="M39" s="91" t="s">
        <v>78</v>
      </c>
      <c r="N39" s="97">
        <f>SUM(C25:P25)</f>
        <v>0</v>
      </c>
      <c r="O39" s="131"/>
      <c r="P39" s="30"/>
    </row>
    <row r="40" spans="1:16" x14ac:dyDescent="0.2">
      <c r="A40" s="60"/>
      <c r="B40" s="12"/>
      <c r="C40" s="12"/>
      <c r="D40" s="12"/>
      <c r="E40" s="12"/>
      <c r="F40" s="31"/>
      <c r="G40" s="12"/>
      <c r="H40" s="133"/>
      <c r="I40" s="91"/>
      <c r="J40" s="91"/>
      <c r="K40" s="91"/>
      <c r="L40" s="91"/>
      <c r="M40" s="91" t="s">
        <v>96</v>
      </c>
      <c r="N40" s="97">
        <f>SUM(C24:P24)</f>
        <v>0</v>
      </c>
      <c r="O40" s="131"/>
      <c r="P40" s="30"/>
    </row>
    <row r="41" spans="1:16" x14ac:dyDescent="0.2">
      <c r="A41" s="180" t="s">
        <v>97</v>
      </c>
      <c r="B41" s="33"/>
      <c r="C41" s="33"/>
      <c r="D41" s="33"/>
      <c r="E41" s="33"/>
      <c r="F41" s="33" t="s">
        <v>89</v>
      </c>
      <c r="G41" s="12"/>
      <c r="H41" s="134"/>
      <c r="I41" s="96"/>
      <c r="J41" s="95" t="s">
        <v>98</v>
      </c>
      <c r="K41" s="97">
        <f>(SUM(K36:K38)-(K39))</f>
        <v>-37.458333333333329</v>
      </c>
      <c r="L41" s="91"/>
      <c r="M41" s="94" t="s">
        <v>99</v>
      </c>
      <c r="N41" s="97">
        <f>SUM(C27:P27)</f>
        <v>3.0208333333333335</v>
      </c>
      <c r="O41" s="131"/>
      <c r="P41" s="30"/>
    </row>
    <row r="42" spans="1:16" ht="13.5" thickBot="1" x14ac:dyDescent="0.25">
      <c r="A42" s="60" t="s">
        <v>100</v>
      </c>
      <c r="B42" s="12"/>
      <c r="C42" s="12"/>
      <c r="D42" s="12"/>
      <c r="E42" s="12"/>
      <c r="F42" s="12"/>
      <c r="G42" s="12"/>
      <c r="H42" s="135"/>
      <c r="I42" s="136"/>
      <c r="J42" s="137" t="s">
        <v>101</v>
      </c>
      <c r="K42" s="138">
        <f>K78</f>
        <v>0</v>
      </c>
      <c r="L42" s="139"/>
      <c r="M42" s="139"/>
      <c r="N42" s="139"/>
      <c r="O42" s="140"/>
      <c r="P42" s="30"/>
    </row>
    <row r="43" spans="1:16" ht="13.5" thickBot="1" x14ac:dyDescent="0.25">
      <c r="A43" s="181"/>
      <c r="B43" s="37"/>
      <c r="C43" s="37"/>
      <c r="D43" s="37"/>
      <c r="E43" s="37"/>
      <c r="F43" s="37"/>
      <c r="G43" s="37"/>
      <c r="H43" s="37"/>
      <c r="I43" s="37"/>
      <c r="J43" s="37"/>
      <c r="K43" s="37"/>
      <c r="L43" s="37"/>
      <c r="M43" s="37"/>
      <c r="N43" s="37"/>
      <c r="O43" s="37"/>
      <c r="P43" s="38"/>
    </row>
    <row r="44" spans="1:16" ht="13.5" customHeight="1" x14ac:dyDescent="0.25">
      <c r="A44" s="155"/>
      <c r="B44" s="27"/>
      <c r="C44" s="156"/>
      <c r="D44" s="27"/>
      <c r="E44" s="27"/>
      <c r="F44" s="27"/>
      <c r="G44" s="157"/>
      <c r="H44" s="158"/>
      <c r="I44" s="159"/>
      <c r="J44" s="158"/>
      <c r="K44" s="160"/>
      <c r="L44" s="27"/>
      <c r="M44" s="27"/>
      <c r="N44" s="27"/>
      <c r="O44" s="27"/>
      <c r="P44" s="212"/>
    </row>
    <row r="45" spans="1:16" ht="13.5" customHeight="1" thickBot="1" x14ac:dyDescent="0.25">
      <c r="A45" s="12"/>
      <c r="B45" s="12"/>
      <c r="C45" s="12"/>
      <c r="D45" s="12"/>
      <c r="E45" s="12"/>
      <c r="F45" s="12"/>
      <c r="G45" s="12"/>
      <c r="H45" s="12"/>
      <c r="I45" s="12"/>
      <c r="J45" s="12"/>
      <c r="K45" s="12"/>
      <c r="L45" s="12"/>
      <c r="M45" s="12"/>
      <c r="N45" s="12"/>
      <c r="O45" s="12"/>
      <c r="P45" s="12"/>
    </row>
    <row r="46" spans="1:16" ht="19.5" thickTop="1" thickBot="1" x14ac:dyDescent="0.3">
      <c r="A46" s="3"/>
      <c r="B46" s="4"/>
      <c r="C46" s="5" t="s">
        <v>102</v>
      </c>
      <c r="D46" s="4"/>
      <c r="E46" s="4"/>
      <c r="F46" s="4"/>
      <c r="G46" s="6"/>
      <c r="H46" s="7"/>
      <c r="I46" s="8"/>
      <c r="J46" s="7"/>
      <c r="K46" s="9"/>
      <c r="L46" s="4"/>
      <c r="M46" s="4"/>
      <c r="N46" s="4"/>
      <c r="O46" s="4"/>
      <c r="P46" s="10"/>
    </row>
    <row r="47" spans="1:16" x14ac:dyDescent="0.2">
      <c r="A47" s="11"/>
      <c r="B47" s="12"/>
      <c r="C47" s="76" t="s">
        <v>36</v>
      </c>
      <c r="D47" s="196">
        <f>D2</f>
        <v>43268</v>
      </c>
      <c r="E47" s="83" t="s">
        <v>37</v>
      </c>
      <c r="F47" s="197"/>
      <c r="G47" s="79"/>
      <c r="H47" s="79"/>
      <c r="I47" s="79"/>
      <c r="J47" s="198"/>
      <c r="K47" s="79"/>
      <c r="L47" s="79"/>
      <c r="M47" s="79"/>
      <c r="N47" s="79"/>
      <c r="O47" s="79"/>
      <c r="P47" s="199"/>
    </row>
    <row r="48" spans="1:16" x14ac:dyDescent="0.2">
      <c r="A48" s="11"/>
      <c r="B48" s="12"/>
      <c r="C48" s="77" t="s">
        <v>40</v>
      </c>
      <c r="D48" s="201" t="str">
        <f>D3</f>
        <v>Your Name Goes here</v>
      </c>
      <c r="E48" s="201"/>
      <c r="F48" s="201"/>
      <c r="G48" s="80"/>
      <c r="H48" s="80"/>
      <c r="I48" s="81"/>
      <c r="J48" s="80"/>
      <c r="K48" s="80"/>
      <c r="L48" s="80"/>
      <c r="M48" s="80"/>
      <c r="N48" s="80"/>
      <c r="O48" s="80"/>
      <c r="P48" s="200"/>
    </row>
    <row r="49" spans="1:17" x14ac:dyDescent="0.2">
      <c r="A49" s="11"/>
      <c r="B49" s="12"/>
      <c r="C49" s="78" t="s">
        <v>126</v>
      </c>
      <c r="D49" s="201" t="str">
        <f>D4</f>
        <v>Pos no.</v>
      </c>
      <c r="E49" s="201"/>
      <c r="F49" s="201"/>
      <c r="G49" s="80"/>
      <c r="H49" s="201"/>
      <c r="I49" s="81"/>
      <c r="J49" s="81"/>
      <c r="K49" s="81"/>
      <c r="L49" s="80"/>
      <c r="M49" s="80"/>
      <c r="N49" s="80"/>
      <c r="O49" s="80"/>
      <c r="P49" s="200"/>
    </row>
    <row r="50" spans="1:17" ht="13.5" customHeight="1" x14ac:dyDescent="0.2">
      <c r="A50" s="11"/>
      <c r="B50" s="12"/>
      <c r="C50" s="77" t="s">
        <v>49</v>
      </c>
      <c r="D50" s="201" t="str">
        <f>D5</f>
        <v>Your Unit Name goes here</v>
      </c>
      <c r="E50" s="201"/>
      <c r="F50" s="201"/>
      <c r="G50" s="82"/>
      <c r="H50" s="82"/>
      <c r="I50" s="82"/>
      <c r="J50" s="82"/>
      <c r="K50" s="82"/>
      <c r="L50" s="82"/>
      <c r="M50" s="82"/>
      <c r="N50" s="82"/>
      <c r="O50" s="82"/>
      <c r="P50" s="202"/>
    </row>
    <row r="51" spans="1:17" x14ac:dyDescent="0.2">
      <c r="A51" s="11"/>
      <c r="B51" s="13"/>
      <c r="C51" s="84" t="s">
        <v>54</v>
      </c>
      <c r="D51" s="85" t="s">
        <v>55</v>
      </c>
      <c r="E51" s="85" t="s">
        <v>56</v>
      </c>
      <c r="F51" s="85" t="s">
        <v>57</v>
      </c>
      <c r="G51" s="85" t="s">
        <v>58</v>
      </c>
      <c r="H51" s="85" t="s">
        <v>59</v>
      </c>
      <c r="I51" s="85" t="s">
        <v>60</v>
      </c>
      <c r="J51" s="85" t="s">
        <v>54</v>
      </c>
      <c r="K51" s="85" t="s">
        <v>55</v>
      </c>
      <c r="L51" s="85" t="s">
        <v>56</v>
      </c>
      <c r="M51" s="85" t="s">
        <v>57</v>
      </c>
      <c r="N51" s="85" t="s">
        <v>58</v>
      </c>
      <c r="O51" s="85" t="s">
        <v>59</v>
      </c>
      <c r="P51" s="86" t="s">
        <v>60</v>
      </c>
    </row>
    <row r="52" spans="1:17" ht="13.5" thickBot="1" x14ac:dyDescent="0.25">
      <c r="A52" s="11"/>
      <c r="B52" s="13"/>
      <c r="C52" s="87">
        <f>C7</f>
        <v>43268</v>
      </c>
      <c r="D52" s="88">
        <f>$C$7+1</f>
        <v>43269</v>
      </c>
      <c r="E52" s="88">
        <f>$C$7+2</f>
        <v>43270</v>
      </c>
      <c r="F52" s="88">
        <f>$C$7+3</f>
        <v>43271</v>
      </c>
      <c r="G52" s="88">
        <f>$C$7+4</f>
        <v>43272</v>
      </c>
      <c r="H52" s="88">
        <f>$C$7+5</f>
        <v>43273</v>
      </c>
      <c r="I52" s="88">
        <f>$C$7+6</f>
        <v>43274</v>
      </c>
      <c r="J52" s="88">
        <f>$C$7+7</f>
        <v>43275</v>
      </c>
      <c r="K52" s="88">
        <f>$C$7+8</f>
        <v>43276</v>
      </c>
      <c r="L52" s="88">
        <f>$C$7+9</f>
        <v>43277</v>
      </c>
      <c r="M52" s="88">
        <f>$C$7+10</f>
        <v>43278</v>
      </c>
      <c r="N52" s="88">
        <f>$C$7+11</f>
        <v>43279</v>
      </c>
      <c r="O52" s="88">
        <f>$C$7+12</f>
        <v>43280</v>
      </c>
      <c r="P52" s="89">
        <f>$C$7+13</f>
        <v>43281</v>
      </c>
      <c r="Q52" s="1"/>
    </row>
    <row r="53" spans="1:17" ht="13.5" thickBot="1" x14ac:dyDescent="0.25">
      <c r="A53" s="206" t="s">
        <v>61</v>
      </c>
      <c r="B53" s="80"/>
      <c r="C53" s="203">
        <f>C8</f>
        <v>0</v>
      </c>
      <c r="D53" s="204">
        <f t="shared" ref="D53:P53" si="9">D8</f>
        <v>0</v>
      </c>
      <c r="E53" s="204">
        <f t="shared" si="9"/>
        <v>0.30208333333333331</v>
      </c>
      <c r="F53" s="204">
        <f t="shared" si="9"/>
        <v>0.30208333333333331</v>
      </c>
      <c r="G53" s="204">
        <f t="shared" si="9"/>
        <v>0.30208333333333331</v>
      </c>
      <c r="H53" s="204">
        <f t="shared" si="9"/>
        <v>0.30208333333333331</v>
      </c>
      <c r="I53" s="204">
        <f t="shared" si="9"/>
        <v>0.30208333333333331</v>
      </c>
      <c r="J53" s="204">
        <f t="shared" si="9"/>
        <v>0</v>
      </c>
      <c r="K53" s="204">
        <f t="shared" si="9"/>
        <v>0</v>
      </c>
      <c r="L53" s="204">
        <f t="shared" si="9"/>
        <v>0.30208333333333331</v>
      </c>
      <c r="M53" s="204">
        <f t="shared" si="9"/>
        <v>0.30208333333333331</v>
      </c>
      <c r="N53" s="204">
        <f t="shared" si="9"/>
        <v>0.30208333333333331</v>
      </c>
      <c r="O53" s="204">
        <f t="shared" si="9"/>
        <v>0.30208333333333331</v>
      </c>
      <c r="P53" s="205">
        <f t="shared" si="9"/>
        <v>0.30208333333333331</v>
      </c>
      <c r="Q53" s="1"/>
    </row>
    <row r="54" spans="1:17" hidden="1" x14ac:dyDescent="0.2">
      <c r="A54" s="11"/>
      <c r="B54" s="13" t="s">
        <v>103</v>
      </c>
      <c r="C54" s="16">
        <f t="shared" ref="C54:P54" si="10">C53*24</f>
        <v>0</v>
      </c>
      <c r="D54" s="16">
        <f t="shared" si="10"/>
        <v>0</v>
      </c>
      <c r="E54" s="16">
        <f t="shared" si="10"/>
        <v>7.25</v>
      </c>
      <c r="F54" s="16">
        <f t="shared" si="10"/>
        <v>7.25</v>
      </c>
      <c r="G54" s="16">
        <f t="shared" si="10"/>
        <v>7.25</v>
      </c>
      <c r="H54" s="16">
        <f t="shared" si="10"/>
        <v>7.25</v>
      </c>
      <c r="I54" s="16">
        <f t="shared" si="10"/>
        <v>7.25</v>
      </c>
      <c r="J54" s="16">
        <f t="shared" si="10"/>
        <v>0</v>
      </c>
      <c r="K54" s="16">
        <f t="shared" si="10"/>
        <v>0</v>
      </c>
      <c r="L54" s="16">
        <f t="shared" si="10"/>
        <v>7.25</v>
      </c>
      <c r="M54" s="16">
        <f t="shared" si="10"/>
        <v>7.25</v>
      </c>
      <c r="N54" s="16">
        <f t="shared" si="10"/>
        <v>7.25</v>
      </c>
      <c r="O54" s="16">
        <f t="shared" si="10"/>
        <v>7.25</v>
      </c>
      <c r="P54" s="17">
        <f t="shared" si="10"/>
        <v>7.25</v>
      </c>
      <c r="Q54" s="2"/>
    </row>
    <row r="55" spans="1:17" x14ac:dyDescent="0.2">
      <c r="A55" s="11"/>
      <c r="B55" s="13"/>
      <c r="C55" s="45"/>
      <c r="D55" s="45"/>
      <c r="E55" s="45"/>
      <c r="F55" s="45"/>
      <c r="G55" s="45"/>
      <c r="H55" s="45"/>
      <c r="I55" s="45"/>
      <c r="J55" s="45"/>
      <c r="K55" s="45"/>
      <c r="L55" s="45"/>
      <c r="M55" s="45"/>
      <c r="N55" s="45"/>
      <c r="O55" s="45"/>
      <c r="P55" s="17"/>
      <c r="Q55" s="2"/>
    </row>
    <row r="56" spans="1:17" x14ac:dyDescent="0.2">
      <c r="A56" s="18" t="s">
        <v>104</v>
      </c>
      <c r="B56" s="19" t="s">
        <v>63</v>
      </c>
      <c r="C56" s="20">
        <v>0</v>
      </c>
      <c r="D56" s="20">
        <v>0</v>
      </c>
      <c r="E56" s="20">
        <v>0</v>
      </c>
      <c r="F56" s="20">
        <v>0</v>
      </c>
      <c r="G56" s="20">
        <v>0</v>
      </c>
      <c r="H56" s="20">
        <v>0</v>
      </c>
      <c r="I56" s="20">
        <v>0</v>
      </c>
      <c r="J56" s="20">
        <v>0</v>
      </c>
      <c r="K56" s="20">
        <v>0</v>
      </c>
      <c r="L56" s="20">
        <v>0</v>
      </c>
      <c r="M56" s="20">
        <v>0</v>
      </c>
      <c r="N56" s="20">
        <v>0</v>
      </c>
      <c r="O56" s="20">
        <v>0</v>
      </c>
      <c r="P56" s="21">
        <v>0</v>
      </c>
    </row>
    <row r="57" spans="1:17" x14ac:dyDescent="0.2">
      <c r="A57" s="15" t="s">
        <v>105</v>
      </c>
      <c r="B57" s="19" t="s">
        <v>64</v>
      </c>
      <c r="C57" s="20">
        <v>0</v>
      </c>
      <c r="D57" s="20">
        <v>0</v>
      </c>
      <c r="E57" s="20">
        <v>0</v>
      </c>
      <c r="F57" s="20">
        <v>0</v>
      </c>
      <c r="G57" s="20">
        <v>0</v>
      </c>
      <c r="H57" s="20">
        <v>0</v>
      </c>
      <c r="I57" s="20">
        <v>0</v>
      </c>
      <c r="J57" s="20">
        <v>0</v>
      </c>
      <c r="K57" s="20">
        <v>0</v>
      </c>
      <c r="L57" s="20">
        <v>0</v>
      </c>
      <c r="M57" s="20">
        <v>0</v>
      </c>
      <c r="N57" s="20">
        <v>0</v>
      </c>
      <c r="O57" s="20">
        <v>0</v>
      </c>
      <c r="P57" s="21">
        <v>0</v>
      </c>
    </row>
    <row r="58" spans="1:17" x14ac:dyDescent="0.2">
      <c r="A58" s="11"/>
      <c r="B58" s="19" t="s">
        <v>63</v>
      </c>
      <c r="C58" s="20"/>
      <c r="D58" s="20"/>
      <c r="E58" s="20"/>
      <c r="F58" s="20"/>
      <c r="G58" s="20"/>
      <c r="H58" s="20"/>
      <c r="I58" s="20"/>
      <c r="J58" s="20"/>
      <c r="K58" s="20"/>
      <c r="L58" s="20"/>
      <c r="M58" s="20"/>
      <c r="N58" s="20"/>
      <c r="O58" s="20"/>
      <c r="P58" s="21"/>
    </row>
    <row r="59" spans="1:17" x14ac:dyDescent="0.2">
      <c r="A59" s="11"/>
      <c r="B59" s="19" t="s">
        <v>64</v>
      </c>
      <c r="C59" s="20"/>
      <c r="D59" s="20"/>
      <c r="E59" s="20"/>
      <c r="F59" s="20"/>
      <c r="G59" s="20"/>
      <c r="H59" s="20"/>
      <c r="I59" s="20"/>
      <c r="J59" s="20"/>
      <c r="K59" s="20"/>
      <c r="L59" s="20"/>
      <c r="M59" s="20"/>
      <c r="N59" s="20"/>
      <c r="O59" s="20"/>
      <c r="P59" s="21"/>
    </row>
    <row r="60" spans="1:17" ht="13.5" thickBot="1" x14ac:dyDescent="0.25">
      <c r="A60" s="46"/>
      <c r="B60" s="207" t="s">
        <v>65</v>
      </c>
      <c r="C60" s="208">
        <f t="shared" ref="C60:P60" si="11">(C57-C56)+(C59-C58)</f>
        <v>0</v>
      </c>
      <c r="D60" s="209">
        <f t="shared" si="11"/>
        <v>0</v>
      </c>
      <c r="E60" s="209">
        <f t="shared" si="11"/>
        <v>0</v>
      </c>
      <c r="F60" s="209">
        <f t="shared" si="11"/>
        <v>0</v>
      </c>
      <c r="G60" s="209">
        <f t="shared" si="11"/>
        <v>0</v>
      </c>
      <c r="H60" s="209">
        <f t="shared" si="11"/>
        <v>0</v>
      </c>
      <c r="I60" s="209">
        <f t="shared" si="11"/>
        <v>0</v>
      </c>
      <c r="J60" s="209">
        <f t="shared" si="11"/>
        <v>0</v>
      </c>
      <c r="K60" s="209">
        <f t="shared" si="11"/>
        <v>0</v>
      </c>
      <c r="L60" s="209">
        <f t="shared" si="11"/>
        <v>0</v>
      </c>
      <c r="M60" s="209">
        <f t="shared" si="11"/>
        <v>0</v>
      </c>
      <c r="N60" s="209">
        <f t="shared" si="11"/>
        <v>0</v>
      </c>
      <c r="O60" s="209">
        <f t="shared" si="11"/>
        <v>0</v>
      </c>
      <c r="P60" s="92">
        <f t="shared" si="11"/>
        <v>0</v>
      </c>
    </row>
    <row r="61" spans="1:17" x14ac:dyDescent="0.2">
      <c r="A61" s="11"/>
      <c r="B61" s="13"/>
      <c r="C61" s="44"/>
      <c r="D61" s="44"/>
      <c r="E61" s="44"/>
      <c r="F61" s="44"/>
      <c r="G61" s="44"/>
      <c r="H61" s="44"/>
      <c r="I61" s="44"/>
      <c r="J61" s="44"/>
      <c r="K61" s="44"/>
      <c r="L61" s="44"/>
      <c r="M61" s="44"/>
      <c r="N61" s="44"/>
      <c r="O61" s="44"/>
      <c r="P61" s="47"/>
    </row>
    <row r="62" spans="1:17" x14ac:dyDescent="0.2">
      <c r="A62" s="18" t="s">
        <v>106</v>
      </c>
      <c r="B62" s="61"/>
      <c r="C62" s="67">
        <v>0</v>
      </c>
      <c r="D62" s="67">
        <v>0</v>
      </c>
      <c r="E62" s="67">
        <v>0</v>
      </c>
      <c r="F62" s="67">
        <v>0</v>
      </c>
      <c r="G62" s="67">
        <v>0</v>
      </c>
      <c r="H62" s="67">
        <v>0</v>
      </c>
      <c r="I62" s="67">
        <v>0</v>
      </c>
      <c r="J62" s="67">
        <v>0</v>
      </c>
      <c r="K62" s="67">
        <v>0</v>
      </c>
      <c r="L62" s="67">
        <v>0</v>
      </c>
      <c r="M62" s="67">
        <v>0</v>
      </c>
      <c r="N62" s="67">
        <v>0</v>
      </c>
      <c r="O62" s="67">
        <v>0</v>
      </c>
      <c r="P62" s="68">
        <v>0</v>
      </c>
    </row>
    <row r="63" spans="1:17" x14ac:dyDescent="0.2">
      <c r="A63" s="62" t="s">
        <v>107</v>
      </c>
      <c r="B63" s="63"/>
      <c r="C63" s="67">
        <f t="shared" ref="C63:P63" si="12">(C60-C62)</f>
        <v>0</v>
      </c>
      <c r="D63" s="67">
        <f t="shared" si="12"/>
        <v>0</v>
      </c>
      <c r="E63" s="67">
        <f t="shared" si="12"/>
        <v>0</v>
      </c>
      <c r="F63" s="67">
        <f t="shared" si="12"/>
        <v>0</v>
      </c>
      <c r="G63" s="67">
        <f t="shared" si="12"/>
        <v>0</v>
      </c>
      <c r="H63" s="67">
        <f t="shared" si="12"/>
        <v>0</v>
      </c>
      <c r="I63" s="67">
        <f t="shared" si="12"/>
        <v>0</v>
      </c>
      <c r="J63" s="67">
        <f t="shared" si="12"/>
        <v>0</v>
      </c>
      <c r="K63" s="67">
        <f t="shared" si="12"/>
        <v>0</v>
      </c>
      <c r="L63" s="67">
        <f t="shared" si="12"/>
        <v>0</v>
      </c>
      <c r="M63" s="67">
        <f t="shared" si="12"/>
        <v>0</v>
      </c>
      <c r="N63" s="67">
        <f t="shared" si="12"/>
        <v>0</v>
      </c>
      <c r="O63" s="67">
        <f t="shared" si="12"/>
        <v>0</v>
      </c>
      <c r="P63" s="68">
        <f t="shared" si="12"/>
        <v>0</v>
      </c>
    </row>
    <row r="64" spans="1:17" x14ac:dyDescent="0.2">
      <c r="A64" s="11"/>
      <c r="B64" s="12"/>
      <c r="C64" s="69"/>
      <c r="D64" s="69"/>
      <c r="E64" s="69"/>
      <c r="F64" s="69"/>
      <c r="G64" s="69"/>
      <c r="H64" s="69"/>
      <c r="I64" s="69"/>
      <c r="J64" s="69"/>
      <c r="K64" s="69"/>
      <c r="L64" s="69"/>
      <c r="M64" s="69"/>
      <c r="N64" s="69"/>
      <c r="O64" s="69"/>
      <c r="P64" s="70"/>
    </row>
    <row r="65" spans="1:16" x14ac:dyDescent="0.2">
      <c r="A65" s="64" t="s">
        <v>108</v>
      </c>
      <c r="B65" s="51"/>
      <c r="C65" s="71"/>
      <c r="D65" s="71"/>
      <c r="E65" s="71"/>
      <c r="F65" s="71"/>
      <c r="G65" s="71"/>
      <c r="H65" s="71"/>
      <c r="I65" s="71"/>
      <c r="J65" s="71"/>
      <c r="K65" s="71"/>
      <c r="L65" s="71"/>
      <c r="M65" s="71"/>
      <c r="N65" s="71"/>
      <c r="O65" s="71"/>
      <c r="P65" s="72"/>
    </row>
    <row r="66" spans="1:16" x14ac:dyDescent="0.2">
      <c r="A66" s="65" t="s">
        <v>109</v>
      </c>
      <c r="B66" s="48" t="s">
        <v>110</v>
      </c>
      <c r="C66" s="73"/>
      <c r="D66" s="73"/>
      <c r="E66" s="73"/>
      <c r="F66" s="73"/>
      <c r="G66" s="73"/>
      <c r="H66" s="73"/>
      <c r="I66" s="73"/>
      <c r="J66" s="73"/>
      <c r="K66" s="73"/>
      <c r="L66" s="73"/>
      <c r="M66" s="73"/>
      <c r="N66" s="73"/>
      <c r="O66" s="73"/>
      <c r="P66" s="74"/>
    </row>
    <row r="67" spans="1:16" x14ac:dyDescent="0.2">
      <c r="A67" s="66" t="s">
        <v>111</v>
      </c>
      <c r="B67" s="49" t="s">
        <v>112</v>
      </c>
      <c r="C67" s="73"/>
      <c r="D67" s="73"/>
      <c r="E67" s="73"/>
      <c r="F67" s="73"/>
      <c r="G67" s="73"/>
      <c r="H67" s="73"/>
      <c r="I67" s="73"/>
      <c r="J67" s="73"/>
      <c r="K67" s="73"/>
      <c r="L67" s="73"/>
      <c r="M67" s="73"/>
      <c r="N67" s="73"/>
      <c r="O67" s="73"/>
      <c r="P67" s="74"/>
    </row>
    <row r="68" spans="1:16" x14ac:dyDescent="0.2">
      <c r="A68" s="66" t="s">
        <v>113</v>
      </c>
      <c r="B68" s="49" t="s">
        <v>114</v>
      </c>
      <c r="C68" s="73"/>
      <c r="D68" s="73"/>
      <c r="E68" s="73"/>
      <c r="F68" s="73"/>
      <c r="G68" s="73"/>
      <c r="H68" s="73"/>
      <c r="I68" s="73"/>
      <c r="J68" s="73"/>
      <c r="K68" s="73"/>
      <c r="L68" s="73"/>
      <c r="M68" s="73"/>
      <c r="N68" s="73"/>
      <c r="O68" s="73"/>
      <c r="P68" s="75"/>
    </row>
    <row r="69" spans="1:16" x14ac:dyDescent="0.2">
      <c r="A69" s="62" t="s">
        <v>115</v>
      </c>
      <c r="B69" s="50"/>
      <c r="C69" s="210">
        <f t="shared" ref="C69:P69" si="13">(C66*1.5)+(C67*2)+(C68*2.5)</f>
        <v>0</v>
      </c>
      <c r="D69" s="210">
        <f t="shared" si="13"/>
        <v>0</v>
      </c>
      <c r="E69" s="210">
        <f t="shared" si="13"/>
        <v>0</v>
      </c>
      <c r="F69" s="210">
        <f t="shared" si="13"/>
        <v>0</v>
      </c>
      <c r="G69" s="210">
        <f t="shared" si="13"/>
        <v>0</v>
      </c>
      <c r="H69" s="210">
        <f t="shared" si="13"/>
        <v>0</v>
      </c>
      <c r="I69" s="210">
        <f t="shared" si="13"/>
        <v>0</v>
      </c>
      <c r="J69" s="210">
        <f t="shared" si="13"/>
        <v>0</v>
      </c>
      <c r="K69" s="210">
        <f t="shared" si="13"/>
        <v>0</v>
      </c>
      <c r="L69" s="210">
        <f t="shared" si="13"/>
        <v>0</v>
      </c>
      <c r="M69" s="210">
        <f t="shared" si="13"/>
        <v>0</v>
      </c>
      <c r="N69" s="210">
        <f t="shared" si="13"/>
        <v>0</v>
      </c>
      <c r="O69" s="210">
        <f t="shared" si="13"/>
        <v>0</v>
      </c>
      <c r="P69" s="211">
        <f t="shared" si="13"/>
        <v>0</v>
      </c>
    </row>
    <row r="70" spans="1:16" x14ac:dyDescent="0.2">
      <c r="A70" s="11"/>
      <c r="B70" s="12"/>
      <c r="C70" s="12"/>
      <c r="D70" s="12"/>
      <c r="E70" s="12"/>
      <c r="F70" s="12"/>
      <c r="G70" s="12"/>
      <c r="H70" s="12"/>
      <c r="I70" s="12"/>
      <c r="J70" s="12"/>
      <c r="K70" s="12"/>
      <c r="L70" s="12"/>
      <c r="M70" s="12"/>
      <c r="N70" s="12"/>
      <c r="O70" s="12"/>
      <c r="P70" s="14"/>
    </row>
    <row r="71" spans="1:16" ht="13.5" thickBot="1" x14ac:dyDescent="0.25">
      <c r="A71" s="11"/>
      <c r="B71" s="42"/>
      <c r="C71" s="12"/>
      <c r="D71" s="12"/>
      <c r="E71" s="12"/>
      <c r="F71" s="12"/>
      <c r="G71" s="12"/>
      <c r="H71" s="12"/>
      <c r="I71" s="12"/>
      <c r="J71" s="12"/>
      <c r="K71" s="12"/>
      <c r="L71" s="12"/>
      <c r="M71" s="12"/>
      <c r="N71" s="12"/>
      <c r="O71" s="12"/>
      <c r="P71" s="14"/>
    </row>
    <row r="72" spans="1:16" x14ac:dyDescent="0.2">
      <c r="A72" s="11"/>
      <c r="B72" s="12"/>
      <c r="C72" s="12"/>
      <c r="D72" s="12"/>
      <c r="E72" s="12"/>
      <c r="F72" s="31"/>
      <c r="G72" s="12"/>
      <c r="H72" s="26"/>
      <c r="I72" s="27"/>
      <c r="J72" s="27"/>
      <c r="K72" s="27"/>
      <c r="L72" s="28"/>
      <c r="M72" s="12"/>
      <c r="N72" s="12"/>
      <c r="O72" s="12"/>
      <c r="P72" s="14"/>
    </row>
    <row r="73" spans="1:16" x14ac:dyDescent="0.2">
      <c r="A73" s="32" t="s">
        <v>88</v>
      </c>
      <c r="B73" s="33"/>
      <c r="C73" s="33"/>
      <c r="D73" s="33"/>
      <c r="E73" s="33"/>
      <c r="F73" s="12" t="s">
        <v>89</v>
      </c>
      <c r="G73" s="12"/>
      <c r="H73" s="43" t="s">
        <v>116</v>
      </c>
      <c r="I73" s="12"/>
      <c r="J73" s="12"/>
      <c r="K73" s="13"/>
      <c r="L73" s="30"/>
      <c r="M73" s="12"/>
      <c r="N73" s="12"/>
      <c r="O73" s="12"/>
      <c r="P73" s="14"/>
    </row>
    <row r="74" spans="1:16" x14ac:dyDescent="0.2">
      <c r="A74" s="11" t="s">
        <v>117</v>
      </c>
      <c r="B74" s="12"/>
      <c r="C74" s="12"/>
      <c r="D74" s="12"/>
      <c r="E74" s="12"/>
      <c r="F74" s="12"/>
      <c r="G74" s="12"/>
      <c r="H74" s="29"/>
      <c r="I74" s="12"/>
      <c r="J74" s="12"/>
      <c r="K74" s="12"/>
      <c r="L74" s="30"/>
      <c r="M74" s="12"/>
      <c r="N74" s="12"/>
      <c r="O74" s="12"/>
      <c r="P74" s="14"/>
    </row>
    <row r="75" spans="1:16" x14ac:dyDescent="0.2">
      <c r="A75" s="11"/>
      <c r="B75" s="12"/>
      <c r="C75" s="12"/>
      <c r="D75" s="12"/>
      <c r="E75" s="12"/>
      <c r="F75" s="12"/>
      <c r="G75" s="12"/>
      <c r="H75" s="34" t="s">
        <v>118</v>
      </c>
      <c r="I75" s="12"/>
      <c r="J75" s="12"/>
      <c r="K75" s="52">
        <f>L4</f>
        <v>0</v>
      </c>
      <c r="L75" s="30"/>
      <c r="M75" s="12"/>
      <c r="N75" s="12"/>
      <c r="O75" s="12"/>
      <c r="P75" s="14"/>
    </row>
    <row r="76" spans="1:16" x14ac:dyDescent="0.2">
      <c r="A76" s="11"/>
      <c r="B76" s="12"/>
      <c r="C76" s="12"/>
      <c r="D76" s="12"/>
      <c r="E76" s="12"/>
      <c r="F76" s="12"/>
      <c r="G76" s="12"/>
      <c r="H76" s="34" t="s">
        <v>119</v>
      </c>
      <c r="I76" s="12"/>
      <c r="J76" s="12"/>
      <c r="K76" s="52">
        <f>SUM(C69:P69)</f>
        <v>0</v>
      </c>
      <c r="L76" s="30"/>
      <c r="M76" s="12"/>
      <c r="N76" s="12"/>
      <c r="O76" s="12"/>
      <c r="P76" s="14"/>
    </row>
    <row r="77" spans="1:16" x14ac:dyDescent="0.2">
      <c r="A77" s="11"/>
      <c r="B77" s="12"/>
      <c r="C77" s="12"/>
      <c r="D77" s="12"/>
      <c r="E77" s="12"/>
      <c r="F77" s="31"/>
      <c r="G77" s="12"/>
      <c r="H77" s="34" t="s">
        <v>120</v>
      </c>
      <c r="I77" s="12"/>
      <c r="J77" s="12"/>
      <c r="K77" s="52">
        <f>N39</f>
        <v>0</v>
      </c>
      <c r="L77" s="30"/>
      <c r="M77" s="12"/>
      <c r="N77" s="12"/>
      <c r="O77" s="12"/>
      <c r="P77" s="14"/>
    </row>
    <row r="78" spans="1:16" x14ac:dyDescent="0.2">
      <c r="A78" s="32" t="s">
        <v>121</v>
      </c>
      <c r="B78" s="33"/>
      <c r="C78" s="33"/>
      <c r="D78" s="33"/>
      <c r="E78" s="33"/>
      <c r="F78" s="33" t="s">
        <v>89</v>
      </c>
      <c r="G78" s="12"/>
      <c r="H78" s="34" t="s">
        <v>122</v>
      </c>
      <c r="I78" s="12"/>
      <c r="J78" s="12"/>
      <c r="K78" s="52">
        <f>K75+K76-K77</f>
        <v>0</v>
      </c>
      <c r="L78" s="30"/>
      <c r="M78" s="12"/>
      <c r="N78" s="12"/>
      <c r="O78" s="12"/>
      <c r="P78" s="14"/>
    </row>
    <row r="79" spans="1:16" x14ac:dyDescent="0.2">
      <c r="A79" s="11" t="s">
        <v>100</v>
      </c>
      <c r="B79" s="12"/>
      <c r="C79" s="12"/>
      <c r="D79" s="12"/>
      <c r="E79" s="12"/>
      <c r="F79" s="12"/>
      <c r="G79" s="12"/>
      <c r="H79" s="29"/>
      <c r="I79" s="12"/>
      <c r="J79" s="12"/>
      <c r="K79" s="54"/>
      <c r="L79" s="30"/>
      <c r="M79" s="12"/>
      <c r="N79" s="12"/>
      <c r="O79" s="12"/>
      <c r="P79" s="14"/>
    </row>
    <row r="80" spans="1:16" x14ac:dyDescent="0.2">
      <c r="A80" s="11"/>
      <c r="B80" s="12"/>
      <c r="C80" s="12"/>
      <c r="D80" s="12"/>
      <c r="E80" s="12"/>
      <c r="F80" s="12"/>
      <c r="G80" s="12"/>
      <c r="H80" s="55" t="s">
        <v>123</v>
      </c>
      <c r="I80" s="12"/>
      <c r="J80" s="12"/>
      <c r="K80" s="52">
        <f>SUM(C62:P62)</f>
        <v>0</v>
      </c>
      <c r="L80" s="30"/>
      <c r="M80" s="12"/>
      <c r="N80" s="12"/>
      <c r="O80" s="12"/>
      <c r="P80" s="14"/>
    </row>
    <row r="81" spans="1:16" ht="13.5" thickBot="1" x14ac:dyDescent="0.25">
      <c r="A81" s="11"/>
      <c r="B81" s="12"/>
      <c r="C81" s="12"/>
      <c r="D81" s="12"/>
      <c r="E81" s="12"/>
      <c r="F81" s="12"/>
      <c r="G81" s="12"/>
      <c r="H81" s="36"/>
      <c r="I81" s="37"/>
      <c r="J81" s="37"/>
      <c r="K81" s="37"/>
      <c r="L81" s="38"/>
      <c r="M81" s="12"/>
      <c r="N81" s="12"/>
      <c r="O81" s="12"/>
      <c r="P81" s="14"/>
    </row>
    <row r="82" spans="1:16" ht="13.5" thickBot="1" x14ac:dyDescent="0.25">
      <c r="A82" s="39"/>
      <c r="B82" s="40"/>
      <c r="C82" s="40"/>
      <c r="D82" s="40"/>
      <c r="E82" s="40"/>
      <c r="F82" s="40"/>
      <c r="G82" s="40"/>
      <c r="H82" s="40"/>
      <c r="I82" s="40"/>
      <c r="J82" s="40"/>
      <c r="K82" s="40"/>
      <c r="L82" s="40"/>
      <c r="M82" s="40"/>
      <c r="N82" s="40"/>
      <c r="O82" s="40"/>
      <c r="P82" s="41"/>
    </row>
    <row r="83" spans="1:16" ht="13.5" thickTop="1" x14ac:dyDescent="0.2"/>
    <row r="85" spans="1:16" x14ac:dyDescent="0.2">
      <c r="D85" s="56"/>
    </row>
    <row r="86" spans="1:16" x14ac:dyDescent="0.2">
      <c r="D86" s="56"/>
    </row>
    <row r="87" spans="1:16" x14ac:dyDescent="0.2">
      <c r="D87" s="56"/>
    </row>
    <row r="88" spans="1:16" x14ac:dyDescent="0.2">
      <c r="D88" s="56"/>
    </row>
    <row r="89" spans="1:16" x14ac:dyDescent="0.2">
      <c r="D89" s="56"/>
    </row>
  </sheetData>
  <sheetProtection algorithmName="SHA-512" hashValue="nKRV29dhnTAXSTKIi2HzcIcvsF1Z5Fu2GpdpER9x4M9mgieK+YpHamMTyLzAOFzidoBA8Y/JpTCJtSDQYpNBUw==" saltValue="vRbw/wqJG38L5w4FWvhNGA==" spinCount="100000" sheet="1" objects="1" scenarios="1"/>
  <mergeCells count="7">
    <mergeCell ref="D3:G3"/>
    <mergeCell ref="D5:G5"/>
    <mergeCell ref="M2:P2"/>
    <mergeCell ref="J34:M34"/>
    <mergeCell ref="M3:P3"/>
    <mergeCell ref="M4:P4"/>
    <mergeCell ref="M5:P5"/>
  </mergeCells>
  <phoneticPr fontId="0" type="noConversion"/>
  <hyperlinks>
    <hyperlink ref="M4:M5" r:id="rId1" display="     View Leave and " xr:uid="{9303071D-380A-43BE-86F8-7F7965276300}"/>
    <hyperlink ref="M3" r:id="rId2" display="ESS to apply for Leave" xr:uid="{21B1AA6C-9C62-475E-9F75-8B57141D823A}"/>
    <hyperlink ref="M4" r:id="rId3" display="View Leave, Attendance and " xr:uid="{DA460E5E-D66A-461F-B9E8-2F8797CDA260}"/>
    <hyperlink ref="M5" r:id="rId4" display="Overtime Policies (HUPP 5.6)" xr:uid="{4250F15E-2C3B-4FB5-9ED6-9583D047EE9D}"/>
    <hyperlink ref="M4:P4" r:id="rId5" display="Leave Entitlements" xr:uid="{ED61E0CE-71CB-41EF-B2C3-E73D4F33E928}"/>
    <hyperlink ref="M5:P5" r:id="rId6" display="Attendance, Hours of Work and Overtime Procedures" xr:uid="{5D16DAB9-7856-4492-A49C-7CD02C8C45CD}"/>
    <hyperlink ref="M3:P3" r:id="rId7" display="Workday to apply for Leave" xr:uid="{72359464-84BB-4B83-854A-8998662FF301}"/>
  </hyperlinks>
  <pageMargins left="0.2" right="0.23" top="0.37" bottom="0.2" header="0.35" footer="0.2"/>
  <pageSetup paperSize="9" scale="94" fitToHeight="2" orientation="landscape" horizontalDpi="4294967295" verticalDpi="4294967295" r:id="rId8"/>
  <headerFooter alignWithMargins="0"/>
  <rowBreaks count="1" manualBreakCount="1">
    <brk id="44" max="16383" man="1"/>
  </rowBreaks>
  <drawing r:id="rId9"/>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4">
    <tabColor theme="5"/>
    <pageSetUpPr autoPageBreaks="0"/>
  </sheetPr>
  <dimension ref="A1:Q89"/>
  <sheetViews>
    <sheetView zoomScaleNormal="100" workbookViewId="0">
      <selection sqref="A1:XFD1048576"/>
    </sheetView>
  </sheetViews>
  <sheetFormatPr defaultColWidth="11.42578125" defaultRowHeight="12.75" x14ac:dyDescent="0.2"/>
  <sheetData>
    <row r="1" spans="1:17" ht="22.5" customHeight="1" x14ac:dyDescent="0.25">
      <c r="A1" s="155"/>
      <c r="B1" s="27"/>
      <c r="C1" s="156" t="s">
        <v>0</v>
      </c>
      <c r="D1" s="27"/>
      <c r="E1" s="27"/>
      <c r="F1" s="27"/>
      <c r="G1" s="157"/>
      <c r="H1" s="158"/>
      <c r="I1" s="159"/>
      <c r="J1" s="158"/>
      <c r="K1" s="160"/>
      <c r="L1" s="27"/>
      <c r="M1" s="27"/>
      <c r="N1" s="27"/>
      <c r="O1" s="27"/>
      <c r="P1" s="28"/>
    </row>
    <row r="2" spans="1:17" ht="12.75" customHeight="1" x14ac:dyDescent="0.2">
      <c r="A2" s="60"/>
      <c r="B2" s="12"/>
      <c r="C2" s="184" t="s">
        <v>36</v>
      </c>
      <c r="D2" s="185">
        <f>'18Jun-1Jul'!P7+1</f>
        <v>43282</v>
      </c>
      <c r="E2" s="186" t="s">
        <v>37</v>
      </c>
      <c r="F2" s="187"/>
      <c r="G2" s="188"/>
      <c r="H2" s="189" t="s">
        <v>38</v>
      </c>
      <c r="I2" s="190"/>
      <c r="J2" s="190"/>
      <c r="K2" s="190"/>
      <c r="L2" s="191">
        <f>'18Jun-1Jul'!K41</f>
        <v>-37.458333333333329</v>
      </c>
      <c r="M2" s="306" t="s">
        <v>39</v>
      </c>
      <c r="N2" s="307"/>
      <c r="O2" s="307"/>
      <c r="P2" s="308"/>
    </row>
    <row r="3" spans="1:17" ht="12.75" customHeight="1" x14ac:dyDescent="0.2">
      <c r="A3" s="60"/>
      <c r="B3" s="12"/>
      <c r="C3" s="118" t="s">
        <v>40</v>
      </c>
      <c r="D3" s="302" t="str">
        <f>'18Jun-1Jul'!D3</f>
        <v>Your Name Goes here</v>
      </c>
      <c r="E3" s="303"/>
      <c r="F3" s="303"/>
      <c r="G3" s="304"/>
      <c r="H3" s="122"/>
      <c r="I3" s="120"/>
      <c r="J3" s="120"/>
      <c r="K3" s="120"/>
      <c r="L3" s="121"/>
      <c r="M3" s="309" t="s">
        <v>42</v>
      </c>
      <c r="N3" s="310"/>
      <c r="O3" s="310"/>
      <c r="P3" s="311"/>
    </row>
    <row r="4" spans="1:17" x14ac:dyDescent="0.2">
      <c r="A4" s="60"/>
      <c r="B4" s="12"/>
      <c r="C4" s="118" t="s">
        <v>43</v>
      </c>
      <c r="D4" s="149" t="str">
        <f>'18Jun-1Jul'!D4</f>
        <v>Pos no.</v>
      </c>
      <c r="E4" s="150"/>
      <c r="F4" s="214" t="s">
        <v>45</v>
      </c>
      <c r="G4" s="151" t="str">
        <f>'18Jun-1Jul'!G4</f>
        <v>Emp ID</v>
      </c>
      <c r="H4" s="122" t="s">
        <v>47</v>
      </c>
      <c r="I4" s="122"/>
      <c r="J4" s="120"/>
      <c r="K4" s="120"/>
      <c r="L4" s="123">
        <f>'18Jun-1Jul'!K78</f>
        <v>0</v>
      </c>
      <c r="M4" s="309" t="s">
        <v>48</v>
      </c>
      <c r="N4" s="310"/>
      <c r="O4" s="310"/>
      <c r="P4" s="311"/>
    </row>
    <row r="5" spans="1:17" ht="13.5" customHeight="1" x14ac:dyDescent="0.2">
      <c r="A5" s="60"/>
      <c r="B5" s="12"/>
      <c r="C5" s="192" t="s">
        <v>49</v>
      </c>
      <c r="D5" s="315" t="str">
        <f>'18Jun-1Jul'!D5</f>
        <v>Your Unit Name goes here</v>
      </c>
      <c r="E5" s="316"/>
      <c r="F5" s="316"/>
      <c r="G5" s="317"/>
      <c r="H5" s="193" t="s">
        <v>51</v>
      </c>
      <c r="I5" s="193"/>
      <c r="J5" s="194"/>
      <c r="K5" s="194"/>
      <c r="L5" s="195" t="str">
        <f>'18Jun-1Jul'!L5</f>
        <v>FLEX</v>
      </c>
      <c r="M5" s="312" t="s">
        <v>53</v>
      </c>
      <c r="N5" s="313"/>
      <c r="O5" s="313"/>
      <c r="P5" s="314"/>
    </row>
    <row r="6" spans="1:17" x14ac:dyDescent="0.2">
      <c r="A6" s="60"/>
      <c r="B6" s="13"/>
      <c r="C6" s="182" t="s">
        <v>54</v>
      </c>
      <c r="D6" s="146" t="s">
        <v>55</v>
      </c>
      <c r="E6" s="146" t="s">
        <v>56</v>
      </c>
      <c r="F6" s="146" t="s">
        <v>57</v>
      </c>
      <c r="G6" s="146" t="s">
        <v>58</v>
      </c>
      <c r="H6" s="146" t="s">
        <v>59</v>
      </c>
      <c r="I6" s="146" t="s">
        <v>60</v>
      </c>
      <c r="J6" s="146" t="s">
        <v>54</v>
      </c>
      <c r="K6" s="146" t="s">
        <v>55</v>
      </c>
      <c r="L6" s="146" t="s">
        <v>56</v>
      </c>
      <c r="M6" s="146" t="s">
        <v>57</v>
      </c>
      <c r="N6" s="146" t="s">
        <v>58</v>
      </c>
      <c r="O6" s="146" t="s">
        <v>59</v>
      </c>
      <c r="P6" s="183" t="s">
        <v>60</v>
      </c>
    </row>
    <row r="7" spans="1:17" ht="13.5" thickBot="1" x14ac:dyDescent="0.25">
      <c r="A7" s="60"/>
      <c r="B7" s="13"/>
      <c r="C7" s="114">
        <f>D2</f>
        <v>43282</v>
      </c>
      <c r="D7" s="115">
        <f>$C$7+1</f>
        <v>43283</v>
      </c>
      <c r="E7" s="115">
        <f>$C$7+2</f>
        <v>43284</v>
      </c>
      <c r="F7" s="115">
        <f>$C$7+3</f>
        <v>43285</v>
      </c>
      <c r="G7" s="115">
        <f>$C$7+4</f>
        <v>43286</v>
      </c>
      <c r="H7" s="115">
        <f>$C$7+5</f>
        <v>43287</v>
      </c>
      <c r="I7" s="115">
        <f>$C$7+6</f>
        <v>43288</v>
      </c>
      <c r="J7" s="115">
        <f>$C$7+7</f>
        <v>43289</v>
      </c>
      <c r="K7" s="115">
        <f>$C$7+8</f>
        <v>43290</v>
      </c>
      <c r="L7" s="115">
        <f>$C$7+9</f>
        <v>43291</v>
      </c>
      <c r="M7" s="115">
        <f>$C$7+10</f>
        <v>43292</v>
      </c>
      <c r="N7" s="115">
        <f>$C$7+11</f>
        <v>43293</v>
      </c>
      <c r="O7" s="115">
        <f>$C$7+12</f>
        <v>43294</v>
      </c>
      <c r="P7" s="162">
        <f>$C$7+13</f>
        <v>43295</v>
      </c>
      <c r="Q7" s="1"/>
    </row>
    <row r="8" spans="1:17" ht="13.5" thickBot="1" x14ac:dyDescent="0.25">
      <c r="A8" s="118" t="s">
        <v>61</v>
      </c>
      <c r="B8" s="120"/>
      <c r="C8" s="220">
        <f>'18Jun-1Jul'!C8</f>
        <v>0</v>
      </c>
      <c r="D8" s="227">
        <f>'18Jun-1Jul'!D8</f>
        <v>0</v>
      </c>
      <c r="E8" s="230">
        <f>'18Jun-1Jul'!E8</f>
        <v>0.30208333333333331</v>
      </c>
      <c r="F8" s="228">
        <f>'18Jun-1Jul'!F8</f>
        <v>0.30208333333333331</v>
      </c>
      <c r="G8" s="230">
        <f>'18Jun-1Jul'!G8</f>
        <v>0.30208333333333331</v>
      </c>
      <c r="H8" s="228">
        <f>'18Jun-1Jul'!H8</f>
        <v>0.30208333333333331</v>
      </c>
      <c r="I8" s="230">
        <f>'18Jun-1Jul'!I8</f>
        <v>0.30208333333333331</v>
      </c>
      <c r="J8" s="227">
        <f>'18Jun-1Jul'!J8</f>
        <v>0</v>
      </c>
      <c r="K8" s="227">
        <f>'18Jun-1Jul'!K8</f>
        <v>0</v>
      </c>
      <c r="L8" s="230">
        <f>'18Jun-1Jul'!L8</f>
        <v>0.30208333333333331</v>
      </c>
      <c r="M8" s="228">
        <f>'18Jun-1Jul'!M8</f>
        <v>0.30208333333333331</v>
      </c>
      <c r="N8" s="230">
        <f>'18Jun-1Jul'!N8</f>
        <v>0.30208333333333331</v>
      </c>
      <c r="O8" s="228">
        <f>'18Jun-1Jul'!O8</f>
        <v>0.30208333333333331</v>
      </c>
      <c r="P8" s="230">
        <f>'18Jun-1Jul'!P8</f>
        <v>0.30208333333333331</v>
      </c>
      <c r="Q8" s="1"/>
    </row>
    <row r="9" spans="1:17" x14ac:dyDescent="0.2">
      <c r="A9" s="163" t="s">
        <v>62</v>
      </c>
      <c r="B9" s="98" t="s">
        <v>63</v>
      </c>
      <c r="C9" s="221">
        <v>0</v>
      </c>
      <c r="D9" s="221">
        <v>0</v>
      </c>
      <c r="E9" s="231">
        <v>0</v>
      </c>
      <c r="F9" s="229">
        <v>0</v>
      </c>
      <c r="G9" s="231">
        <v>0</v>
      </c>
      <c r="H9" s="229">
        <v>0</v>
      </c>
      <c r="I9" s="231">
        <v>0</v>
      </c>
      <c r="J9" s="221">
        <v>0</v>
      </c>
      <c r="K9" s="221">
        <v>0</v>
      </c>
      <c r="L9" s="231">
        <v>0</v>
      </c>
      <c r="M9" s="229">
        <v>0</v>
      </c>
      <c r="N9" s="231">
        <v>0</v>
      </c>
      <c r="O9" s="229">
        <v>0</v>
      </c>
      <c r="P9" s="231">
        <v>0</v>
      </c>
    </row>
    <row r="10" spans="1:17" x14ac:dyDescent="0.2">
      <c r="A10" s="164"/>
      <c r="B10" s="98" t="s">
        <v>64</v>
      </c>
      <c r="C10" s="221">
        <v>0</v>
      </c>
      <c r="D10" s="221">
        <v>0</v>
      </c>
      <c r="E10" s="231">
        <v>0</v>
      </c>
      <c r="F10" s="229">
        <v>0</v>
      </c>
      <c r="G10" s="231">
        <v>0</v>
      </c>
      <c r="H10" s="229">
        <v>0</v>
      </c>
      <c r="I10" s="231">
        <v>0</v>
      </c>
      <c r="J10" s="221">
        <v>0</v>
      </c>
      <c r="K10" s="221">
        <v>0</v>
      </c>
      <c r="L10" s="231">
        <v>0</v>
      </c>
      <c r="M10" s="229">
        <v>0</v>
      </c>
      <c r="N10" s="231">
        <v>0</v>
      </c>
      <c r="O10" s="229">
        <v>0</v>
      </c>
      <c r="P10" s="231">
        <v>0</v>
      </c>
    </row>
    <row r="11" spans="1:17" x14ac:dyDescent="0.2">
      <c r="A11" s="164"/>
      <c r="B11" s="98" t="s">
        <v>63</v>
      </c>
      <c r="C11" s="221"/>
      <c r="D11" s="221"/>
      <c r="E11" s="231"/>
      <c r="F11" s="229"/>
      <c r="G11" s="231"/>
      <c r="H11" s="229"/>
      <c r="I11" s="231"/>
      <c r="J11" s="221"/>
      <c r="K11" s="221"/>
      <c r="L11" s="231"/>
      <c r="M11" s="229"/>
      <c r="N11" s="231"/>
      <c r="O11" s="229"/>
      <c r="P11" s="236"/>
    </row>
    <row r="12" spans="1:17" x14ac:dyDescent="0.2">
      <c r="A12" s="164"/>
      <c r="B12" s="98" t="s">
        <v>64</v>
      </c>
      <c r="C12" s="221"/>
      <c r="D12" s="221"/>
      <c r="E12" s="231"/>
      <c r="F12" s="229"/>
      <c r="G12" s="231"/>
      <c r="H12" s="229"/>
      <c r="I12" s="231"/>
      <c r="J12" s="221"/>
      <c r="K12" s="221"/>
      <c r="L12" s="231"/>
      <c r="M12" s="229"/>
      <c r="N12" s="231"/>
      <c r="O12" s="229"/>
      <c r="P12" s="236"/>
    </row>
    <row r="13" spans="1:17" ht="13.5" thickBot="1" x14ac:dyDescent="0.25">
      <c r="A13" s="165"/>
      <c r="B13" s="99" t="s">
        <v>65</v>
      </c>
      <c r="C13" s="100">
        <f t="shared" ref="C13:P13" si="0">(C10-C9)+(C12-C11)</f>
        <v>0</v>
      </c>
      <c r="D13" s="100">
        <f t="shared" si="0"/>
        <v>0</v>
      </c>
      <c r="E13" s="100">
        <f t="shared" si="0"/>
        <v>0</v>
      </c>
      <c r="F13" s="100">
        <f t="shared" si="0"/>
        <v>0</v>
      </c>
      <c r="G13" s="100">
        <f t="shared" si="0"/>
        <v>0</v>
      </c>
      <c r="H13" s="100">
        <f t="shared" si="0"/>
        <v>0</v>
      </c>
      <c r="I13" s="100">
        <f t="shared" si="0"/>
        <v>0</v>
      </c>
      <c r="J13" s="100">
        <f t="shared" si="0"/>
        <v>0</v>
      </c>
      <c r="K13" s="100">
        <f t="shared" si="0"/>
        <v>0</v>
      </c>
      <c r="L13" s="100">
        <f t="shared" si="0"/>
        <v>0</v>
      </c>
      <c r="M13" s="100">
        <f t="shared" si="0"/>
        <v>0</v>
      </c>
      <c r="N13" s="100">
        <f t="shared" si="0"/>
        <v>0</v>
      </c>
      <c r="O13" s="100">
        <f t="shared" si="0"/>
        <v>0</v>
      </c>
      <c r="P13" s="166">
        <f t="shared" si="0"/>
        <v>0</v>
      </c>
    </row>
    <row r="14" spans="1:17" x14ac:dyDescent="0.2">
      <c r="A14" s="167" t="s">
        <v>66</v>
      </c>
      <c r="B14" s="101" t="s">
        <v>63</v>
      </c>
      <c r="C14" s="222">
        <v>0</v>
      </c>
      <c r="D14" s="222">
        <v>0</v>
      </c>
      <c r="E14" s="232">
        <v>0</v>
      </c>
      <c r="F14" s="240">
        <v>0</v>
      </c>
      <c r="G14" s="232">
        <v>0</v>
      </c>
      <c r="H14" s="240">
        <v>0</v>
      </c>
      <c r="I14" s="232">
        <v>0</v>
      </c>
      <c r="J14" s="222">
        <v>0</v>
      </c>
      <c r="K14" s="222">
        <v>0</v>
      </c>
      <c r="L14" s="231">
        <v>0</v>
      </c>
      <c r="M14" s="240">
        <v>0</v>
      </c>
      <c r="N14" s="231">
        <v>0</v>
      </c>
      <c r="O14" s="240">
        <v>0</v>
      </c>
      <c r="P14" s="231">
        <v>0</v>
      </c>
    </row>
    <row r="15" spans="1:17" x14ac:dyDescent="0.2">
      <c r="A15" s="164"/>
      <c r="B15" s="98" t="s">
        <v>64</v>
      </c>
      <c r="C15" s="221">
        <v>0</v>
      </c>
      <c r="D15" s="221">
        <v>0</v>
      </c>
      <c r="E15" s="231">
        <v>0</v>
      </c>
      <c r="F15" s="229">
        <v>0</v>
      </c>
      <c r="G15" s="231">
        <v>0</v>
      </c>
      <c r="H15" s="229">
        <v>0</v>
      </c>
      <c r="I15" s="231">
        <v>0</v>
      </c>
      <c r="J15" s="221">
        <v>0</v>
      </c>
      <c r="K15" s="221">
        <v>0</v>
      </c>
      <c r="L15" s="231">
        <v>0</v>
      </c>
      <c r="M15" s="229">
        <v>0</v>
      </c>
      <c r="N15" s="231">
        <v>0</v>
      </c>
      <c r="O15" s="229">
        <v>0</v>
      </c>
      <c r="P15" s="231">
        <v>0</v>
      </c>
    </row>
    <row r="16" spans="1:17" x14ac:dyDescent="0.2">
      <c r="A16" s="164"/>
      <c r="B16" s="98" t="s">
        <v>63</v>
      </c>
      <c r="C16" s="221"/>
      <c r="D16" s="221"/>
      <c r="E16" s="231"/>
      <c r="F16" s="229"/>
      <c r="G16" s="231"/>
      <c r="H16" s="229"/>
      <c r="I16" s="231"/>
      <c r="J16" s="221"/>
      <c r="K16" s="221"/>
      <c r="L16" s="231"/>
      <c r="M16" s="229"/>
      <c r="N16" s="231"/>
      <c r="O16" s="229"/>
      <c r="P16" s="236"/>
    </row>
    <row r="17" spans="1:16" x14ac:dyDescent="0.2">
      <c r="A17" s="164"/>
      <c r="B17" s="98" t="s">
        <v>64</v>
      </c>
      <c r="C17" s="221"/>
      <c r="D17" s="221"/>
      <c r="E17" s="231"/>
      <c r="F17" s="229"/>
      <c r="G17" s="231"/>
      <c r="H17" s="229"/>
      <c r="I17" s="231"/>
      <c r="J17" s="221"/>
      <c r="K17" s="221"/>
      <c r="L17" s="231"/>
      <c r="M17" s="229"/>
      <c r="N17" s="231"/>
      <c r="O17" s="229"/>
      <c r="P17" s="236"/>
    </row>
    <row r="18" spans="1:16" ht="13.5" thickBot="1" x14ac:dyDescent="0.25">
      <c r="A18" s="164"/>
      <c r="B18" s="102" t="s">
        <v>65</v>
      </c>
      <c r="C18" s="100">
        <f t="shared" ref="C18:P18" si="1">(C15-C14)+(C17-C16)</f>
        <v>0</v>
      </c>
      <c r="D18" s="100">
        <f t="shared" si="1"/>
        <v>0</v>
      </c>
      <c r="E18" s="100">
        <f t="shared" si="1"/>
        <v>0</v>
      </c>
      <c r="F18" s="100">
        <f t="shared" si="1"/>
        <v>0</v>
      </c>
      <c r="G18" s="100">
        <f t="shared" si="1"/>
        <v>0</v>
      </c>
      <c r="H18" s="100">
        <f t="shared" si="1"/>
        <v>0</v>
      </c>
      <c r="I18" s="100">
        <f t="shared" si="1"/>
        <v>0</v>
      </c>
      <c r="J18" s="100">
        <f t="shared" si="1"/>
        <v>0</v>
      </c>
      <c r="K18" s="100">
        <f t="shared" si="1"/>
        <v>0</v>
      </c>
      <c r="L18" s="100">
        <f t="shared" si="1"/>
        <v>0</v>
      </c>
      <c r="M18" s="100">
        <f t="shared" si="1"/>
        <v>0</v>
      </c>
      <c r="N18" s="100">
        <f t="shared" si="1"/>
        <v>0</v>
      </c>
      <c r="O18" s="100">
        <f t="shared" si="1"/>
        <v>0</v>
      </c>
      <c r="P18" s="166">
        <f t="shared" si="1"/>
        <v>0</v>
      </c>
    </row>
    <row r="19" spans="1:16" ht="13.5" thickBot="1" x14ac:dyDescent="0.25">
      <c r="A19" s="168" t="s">
        <v>67</v>
      </c>
      <c r="B19" s="103"/>
      <c r="C19" s="104">
        <f t="shared" ref="C19:P19" si="2">C13+C18</f>
        <v>0</v>
      </c>
      <c r="D19" s="104">
        <f t="shared" si="2"/>
        <v>0</v>
      </c>
      <c r="E19" s="104">
        <f t="shared" si="2"/>
        <v>0</v>
      </c>
      <c r="F19" s="104">
        <f t="shared" si="2"/>
        <v>0</v>
      </c>
      <c r="G19" s="104">
        <f t="shared" si="2"/>
        <v>0</v>
      </c>
      <c r="H19" s="104">
        <f t="shared" si="2"/>
        <v>0</v>
      </c>
      <c r="I19" s="104">
        <f t="shared" si="2"/>
        <v>0</v>
      </c>
      <c r="J19" s="104">
        <f t="shared" si="2"/>
        <v>0</v>
      </c>
      <c r="K19" s="104">
        <f t="shared" si="2"/>
        <v>0</v>
      </c>
      <c r="L19" s="104">
        <f t="shared" si="2"/>
        <v>0</v>
      </c>
      <c r="M19" s="104">
        <f t="shared" si="2"/>
        <v>0</v>
      </c>
      <c r="N19" s="104">
        <f t="shared" si="2"/>
        <v>0</v>
      </c>
      <c r="O19" s="104">
        <f t="shared" si="2"/>
        <v>0</v>
      </c>
      <c r="P19" s="169">
        <f t="shared" si="2"/>
        <v>0</v>
      </c>
    </row>
    <row r="20" spans="1:16" x14ac:dyDescent="0.2">
      <c r="A20" s="164"/>
      <c r="B20" s="105" t="s">
        <v>68</v>
      </c>
      <c r="C20" s="221"/>
      <c r="D20" s="221"/>
      <c r="E20" s="231"/>
      <c r="F20" s="229"/>
      <c r="G20" s="231"/>
      <c r="H20" s="229"/>
      <c r="I20" s="231"/>
      <c r="J20" s="221"/>
      <c r="K20" s="221"/>
      <c r="L20" s="231"/>
      <c r="M20" s="229"/>
      <c r="N20" s="231"/>
      <c r="O20" s="229"/>
      <c r="P20" s="236"/>
    </row>
    <row r="21" spans="1:16" x14ac:dyDescent="0.2">
      <c r="A21" s="167" t="s">
        <v>70</v>
      </c>
      <c r="B21" s="105" t="s">
        <v>71</v>
      </c>
      <c r="C21" s="221"/>
      <c r="D21" s="221"/>
      <c r="E21" s="231"/>
      <c r="F21" s="229"/>
      <c r="G21" s="231"/>
      <c r="H21" s="229"/>
      <c r="I21" s="231"/>
      <c r="J21" s="221"/>
      <c r="K21" s="221"/>
      <c r="L21" s="231"/>
      <c r="M21" s="229"/>
      <c r="N21" s="231"/>
      <c r="O21" s="229"/>
      <c r="P21" s="236"/>
    </row>
    <row r="22" spans="1:16" x14ac:dyDescent="0.2">
      <c r="A22" s="167" t="s">
        <v>72</v>
      </c>
      <c r="B22" s="105" t="s">
        <v>73</v>
      </c>
      <c r="C22" s="221"/>
      <c r="D22" s="221"/>
      <c r="E22" s="231"/>
      <c r="F22" s="229"/>
      <c r="G22" s="231"/>
      <c r="H22" s="229"/>
      <c r="I22" s="231"/>
      <c r="J22" s="221"/>
      <c r="K22" s="221"/>
      <c r="L22" s="231"/>
      <c r="M22" s="229"/>
      <c r="N22" s="231"/>
      <c r="O22" s="229"/>
      <c r="P22" s="236"/>
    </row>
    <row r="23" spans="1:16" x14ac:dyDescent="0.2">
      <c r="A23" s="167" t="s">
        <v>74</v>
      </c>
      <c r="B23" s="105" t="s">
        <v>75</v>
      </c>
      <c r="C23" s="221"/>
      <c r="D23" s="221"/>
      <c r="E23" s="231"/>
      <c r="F23" s="229"/>
      <c r="G23" s="231"/>
      <c r="H23" s="229"/>
      <c r="I23" s="231"/>
      <c r="J23" s="221"/>
      <c r="K23" s="221"/>
      <c r="L23" s="231"/>
      <c r="M23" s="229"/>
      <c r="N23" s="231"/>
      <c r="O23" s="229"/>
      <c r="P23" s="236"/>
    </row>
    <row r="24" spans="1:16" x14ac:dyDescent="0.2">
      <c r="A24" s="167" t="s">
        <v>76</v>
      </c>
      <c r="B24" s="105" t="s">
        <v>77</v>
      </c>
      <c r="C24" s="223"/>
      <c r="D24" s="221"/>
      <c r="E24" s="231"/>
      <c r="F24" s="229"/>
      <c r="G24" s="231"/>
      <c r="H24" s="229"/>
      <c r="I24" s="231"/>
      <c r="J24" s="221"/>
      <c r="K24" s="221"/>
      <c r="L24" s="231"/>
      <c r="M24" s="229"/>
      <c r="N24" s="231"/>
      <c r="O24" s="229"/>
      <c r="P24" s="236"/>
    </row>
    <row r="25" spans="1:16" ht="13.5" thickBot="1" x14ac:dyDescent="0.25">
      <c r="A25" s="164"/>
      <c r="B25" s="106" t="s">
        <v>78</v>
      </c>
      <c r="C25" s="224"/>
      <c r="D25" s="224"/>
      <c r="E25" s="233"/>
      <c r="F25" s="241"/>
      <c r="G25" s="233"/>
      <c r="H25" s="241"/>
      <c r="I25" s="233"/>
      <c r="J25" s="224"/>
      <c r="K25" s="224"/>
      <c r="L25" s="233"/>
      <c r="M25" s="241"/>
      <c r="N25" s="233"/>
      <c r="O25" s="241"/>
      <c r="P25" s="237"/>
    </row>
    <row r="26" spans="1:16" ht="13.5" thickBot="1" x14ac:dyDescent="0.25">
      <c r="A26" s="170" t="s">
        <v>79</v>
      </c>
      <c r="B26" s="107"/>
      <c r="C26" s="108">
        <f t="shared" ref="C26:P26" si="3">SUM(C20:C25)</f>
        <v>0</v>
      </c>
      <c r="D26" s="108">
        <f t="shared" si="3"/>
        <v>0</v>
      </c>
      <c r="E26" s="108">
        <f t="shared" si="3"/>
        <v>0</v>
      </c>
      <c r="F26" s="108">
        <f t="shared" si="3"/>
        <v>0</v>
      </c>
      <c r="G26" s="108">
        <f t="shared" si="3"/>
        <v>0</v>
      </c>
      <c r="H26" s="108">
        <f t="shared" si="3"/>
        <v>0</v>
      </c>
      <c r="I26" s="108">
        <f t="shared" si="3"/>
        <v>0</v>
      </c>
      <c r="J26" s="108">
        <f t="shared" si="3"/>
        <v>0</v>
      </c>
      <c r="K26" s="108">
        <f t="shared" si="3"/>
        <v>0</v>
      </c>
      <c r="L26" s="108">
        <f t="shared" si="3"/>
        <v>0</v>
      </c>
      <c r="M26" s="108">
        <f t="shared" si="3"/>
        <v>0</v>
      </c>
      <c r="N26" s="108">
        <f t="shared" si="3"/>
        <v>0</v>
      </c>
      <c r="O26" s="108">
        <f t="shared" si="3"/>
        <v>0</v>
      </c>
      <c r="P26" s="171">
        <f t="shared" si="3"/>
        <v>0</v>
      </c>
    </row>
    <row r="27" spans="1:16" ht="13.5" thickBot="1" x14ac:dyDescent="0.25">
      <c r="A27" s="172" t="s">
        <v>80</v>
      </c>
      <c r="B27" s="109"/>
      <c r="C27" s="110" t="str">
        <f t="shared" ref="C27:P27" si="4">IF(C29&gt;=C8,"0:00",C8-C29)</f>
        <v>0:00</v>
      </c>
      <c r="D27" s="110" t="str">
        <f t="shared" si="4"/>
        <v>0:00</v>
      </c>
      <c r="E27" s="110">
        <f t="shared" si="4"/>
        <v>0.30208333333333331</v>
      </c>
      <c r="F27" s="110">
        <f t="shared" si="4"/>
        <v>0.30208333333333331</v>
      </c>
      <c r="G27" s="110">
        <f t="shared" si="4"/>
        <v>0.30208333333333331</v>
      </c>
      <c r="H27" s="110">
        <f t="shared" si="4"/>
        <v>0.30208333333333331</v>
      </c>
      <c r="I27" s="110">
        <f t="shared" si="4"/>
        <v>0.30208333333333331</v>
      </c>
      <c r="J27" s="110" t="str">
        <f t="shared" si="4"/>
        <v>0:00</v>
      </c>
      <c r="K27" s="110" t="str">
        <f t="shared" si="4"/>
        <v>0:00</v>
      </c>
      <c r="L27" s="110">
        <f t="shared" si="4"/>
        <v>0.30208333333333331</v>
      </c>
      <c r="M27" s="110">
        <f t="shared" si="4"/>
        <v>0.30208333333333331</v>
      </c>
      <c r="N27" s="110">
        <f t="shared" si="4"/>
        <v>0.30208333333333331</v>
      </c>
      <c r="O27" s="110">
        <f t="shared" si="4"/>
        <v>0.30208333333333331</v>
      </c>
      <c r="P27" s="173">
        <f t="shared" si="4"/>
        <v>0.30208333333333331</v>
      </c>
    </row>
    <row r="28" spans="1:16" ht="13.5" thickBot="1" x14ac:dyDescent="0.25">
      <c r="A28" s="174" t="s">
        <v>81</v>
      </c>
      <c r="B28" s="111"/>
      <c r="C28" s="225" t="s">
        <v>82</v>
      </c>
      <c r="D28" s="225" t="s">
        <v>82</v>
      </c>
      <c r="E28" s="234" t="s">
        <v>82</v>
      </c>
      <c r="F28" s="242" t="s">
        <v>82</v>
      </c>
      <c r="G28" s="234" t="s">
        <v>82</v>
      </c>
      <c r="H28" s="242" t="s">
        <v>82</v>
      </c>
      <c r="I28" s="234" t="s">
        <v>82</v>
      </c>
      <c r="J28" s="225" t="s">
        <v>82</v>
      </c>
      <c r="K28" s="225" t="s">
        <v>82</v>
      </c>
      <c r="L28" s="234" t="s">
        <v>82</v>
      </c>
      <c r="M28" s="242" t="s">
        <v>82</v>
      </c>
      <c r="N28" s="234" t="s">
        <v>82</v>
      </c>
      <c r="O28" s="242" t="s">
        <v>82</v>
      </c>
      <c r="P28" s="238" t="s">
        <v>82</v>
      </c>
    </row>
    <row r="29" spans="1:16" ht="13.5" thickTop="1" x14ac:dyDescent="0.2">
      <c r="A29" s="175" t="s">
        <v>83</v>
      </c>
      <c r="B29" s="141"/>
      <c r="C29" s="145">
        <f t="shared" ref="C29:P29" si="5">C26+C19</f>
        <v>0</v>
      </c>
      <c r="D29" s="145">
        <f t="shared" si="5"/>
        <v>0</v>
      </c>
      <c r="E29" s="145">
        <f t="shared" si="5"/>
        <v>0</v>
      </c>
      <c r="F29" s="145">
        <f t="shared" si="5"/>
        <v>0</v>
      </c>
      <c r="G29" s="145">
        <f t="shared" si="5"/>
        <v>0</v>
      </c>
      <c r="H29" s="145">
        <f t="shared" si="5"/>
        <v>0</v>
      </c>
      <c r="I29" s="145">
        <f t="shared" si="5"/>
        <v>0</v>
      </c>
      <c r="J29" s="145">
        <f t="shared" si="5"/>
        <v>0</v>
      </c>
      <c r="K29" s="145">
        <f t="shared" si="5"/>
        <v>0</v>
      </c>
      <c r="L29" s="145">
        <f t="shared" si="5"/>
        <v>0</v>
      </c>
      <c r="M29" s="145">
        <f t="shared" si="5"/>
        <v>0</v>
      </c>
      <c r="N29" s="145">
        <f t="shared" si="5"/>
        <v>0</v>
      </c>
      <c r="O29" s="145">
        <f t="shared" si="5"/>
        <v>0</v>
      </c>
      <c r="P29" s="176">
        <f t="shared" si="5"/>
        <v>0</v>
      </c>
    </row>
    <row r="30" spans="1:16" x14ac:dyDescent="0.2">
      <c r="A30" s="177" t="s">
        <v>84</v>
      </c>
      <c r="B30" s="142"/>
      <c r="C30" s="226">
        <f>IF(L3 ="Y", 0-L2, L2)</f>
        <v>-37.458333333333329</v>
      </c>
      <c r="D30" s="226">
        <f t="shared" ref="D30:P30" si="6">C32</f>
        <v>-37.458333333333329</v>
      </c>
      <c r="E30" s="235">
        <f t="shared" si="6"/>
        <v>-37.458333333333329</v>
      </c>
      <c r="F30" s="243">
        <f t="shared" si="6"/>
        <v>-37.760416666666664</v>
      </c>
      <c r="G30" s="235">
        <f t="shared" si="6"/>
        <v>-38.0625</v>
      </c>
      <c r="H30" s="243">
        <f t="shared" si="6"/>
        <v>-38.364583333333336</v>
      </c>
      <c r="I30" s="235">
        <f t="shared" si="6"/>
        <v>-38.666666666666671</v>
      </c>
      <c r="J30" s="226">
        <f t="shared" si="6"/>
        <v>-38.968750000000007</v>
      </c>
      <c r="K30" s="226">
        <f t="shared" si="6"/>
        <v>-38.968750000000007</v>
      </c>
      <c r="L30" s="235">
        <f t="shared" si="6"/>
        <v>-38.968750000000007</v>
      </c>
      <c r="M30" s="243">
        <f t="shared" si="6"/>
        <v>-39.270833333333343</v>
      </c>
      <c r="N30" s="235">
        <f t="shared" si="6"/>
        <v>-39.572916666666679</v>
      </c>
      <c r="O30" s="243">
        <f t="shared" si="6"/>
        <v>-39.875000000000014</v>
      </c>
      <c r="P30" s="239">
        <f t="shared" si="6"/>
        <v>-40.17708333333335</v>
      </c>
    </row>
    <row r="31" spans="1:16" x14ac:dyDescent="0.2">
      <c r="A31" s="177" t="s">
        <v>85</v>
      </c>
      <c r="B31" s="142"/>
      <c r="C31" s="226">
        <f t="shared" ref="C31:P31" si="7">IF(AND(C29=0,C27=0),"0:00", C29-C8)</f>
        <v>0</v>
      </c>
      <c r="D31" s="226">
        <f t="shared" si="7"/>
        <v>0</v>
      </c>
      <c r="E31" s="235">
        <f t="shared" si="7"/>
        <v>-0.30208333333333331</v>
      </c>
      <c r="F31" s="243">
        <f t="shared" si="7"/>
        <v>-0.30208333333333331</v>
      </c>
      <c r="G31" s="235">
        <f t="shared" si="7"/>
        <v>-0.30208333333333331</v>
      </c>
      <c r="H31" s="243">
        <f t="shared" si="7"/>
        <v>-0.30208333333333331</v>
      </c>
      <c r="I31" s="235">
        <f t="shared" si="7"/>
        <v>-0.30208333333333331</v>
      </c>
      <c r="J31" s="226">
        <f t="shared" si="7"/>
        <v>0</v>
      </c>
      <c r="K31" s="226">
        <f t="shared" si="7"/>
        <v>0</v>
      </c>
      <c r="L31" s="235">
        <f t="shared" si="7"/>
        <v>-0.30208333333333331</v>
      </c>
      <c r="M31" s="243">
        <f t="shared" si="7"/>
        <v>-0.30208333333333331</v>
      </c>
      <c r="N31" s="235">
        <f t="shared" si="7"/>
        <v>-0.30208333333333331</v>
      </c>
      <c r="O31" s="243">
        <f t="shared" si="7"/>
        <v>-0.30208333333333331</v>
      </c>
      <c r="P31" s="239">
        <f t="shared" si="7"/>
        <v>-0.30208333333333331</v>
      </c>
    </row>
    <row r="32" spans="1:16" ht="13.5" thickBot="1" x14ac:dyDescent="0.25">
      <c r="A32" s="178" t="s">
        <v>86</v>
      </c>
      <c r="B32" s="143"/>
      <c r="C32" s="144">
        <f t="shared" ref="C32:P32" si="8">C30+C31</f>
        <v>-37.458333333333329</v>
      </c>
      <c r="D32" s="144">
        <f t="shared" si="8"/>
        <v>-37.458333333333329</v>
      </c>
      <c r="E32" s="144">
        <f t="shared" si="8"/>
        <v>-37.760416666666664</v>
      </c>
      <c r="F32" s="144">
        <f t="shared" si="8"/>
        <v>-38.0625</v>
      </c>
      <c r="G32" s="144">
        <f t="shared" si="8"/>
        <v>-38.364583333333336</v>
      </c>
      <c r="H32" s="144">
        <f t="shared" si="8"/>
        <v>-38.666666666666671</v>
      </c>
      <c r="I32" s="144">
        <f t="shared" si="8"/>
        <v>-38.968750000000007</v>
      </c>
      <c r="J32" s="144">
        <f t="shared" si="8"/>
        <v>-38.968750000000007</v>
      </c>
      <c r="K32" s="144">
        <f t="shared" si="8"/>
        <v>-38.968750000000007</v>
      </c>
      <c r="L32" s="144">
        <f t="shared" si="8"/>
        <v>-39.270833333333343</v>
      </c>
      <c r="M32" s="144">
        <f t="shared" si="8"/>
        <v>-39.572916666666679</v>
      </c>
      <c r="N32" s="144">
        <f t="shared" si="8"/>
        <v>-39.875000000000014</v>
      </c>
      <c r="O32" s="144">
        <f t="shared" si="8"/>
        <v>-40.17708333333335</v>
      </c>
      <c r="P32" s="179">
        <f t="shared" si="8"/>
        <v>-40.479166666666686</v>
      </c>
    </row>
    <row r="33" spans="1:16" ht="13.5" thickBot="1" x14ac:dyDescent="0.25">
      <c r="A33" s="60"/>
      <c r="B33" s="12"/>
      <c r="C33" s="12"/>
      <c r="D33" s="12"/>
      <c r="E33" s="12"/>
      <c r="F33" s="12"/>
      <c r="G33" s="12"/>
      <c r="H33" s="12"/>
      <c r="I33" s="12"/>
      <c r="J33" s="12"/>
      <c r="K33" s="12"/>
      <c r="L33" s="12"/>
      <c r="M33" s="12"/>
      <c r="N33" s="12"/>
      <c r="O33" s="12"/>
      <c r="P33" s="30"/>
    </row>
    <row r="34" spans="1:16" x14ac:dyDescent="0.2">
      <c r="A34" s="60"/>
      <c r="B34" s="57"/>
      <c r="C34" s="12"/>
      <c r="D34" s="12"/>
      <c r="E34" s="12"/>
      <c r="F34" s="12"/>
      <c r="G34" s="12"/>
      <c r="H34" s="127"/>
      <c r="I34" s="128"/>
      <c r="J34" s="305" t="s">
        <v>87</v>
      </c>
      <c r="K34" s="305"/>
      <c r="L34" s="305"/>
      <c r="M34" s="305"/>
      <c r="N34" s="128"/>
      <c r="O34" s="129"/>
      <c r="P34" s="30"/>
    </row>
    <row r="35" spans="1:16" x14ac:dyDescent="0.2">
      <c r="A35" s="60"/>
      <c r="B35" s="59"/>
      <c r="C35" s="12"/>
      <c r="D35" s="12"/>
      <c r="E35" s="12"/>
      <c r="F35" s="31"/>
      <c r="G35" s="12"/>
      <c r="H35" s="130"/>
      <c r="I35" s="91"/>
      <c r="J35" s="91"/>
      <c r="K35" s="91"/>
      <c r="L35" s="91"/>
      <c r="M35" s="91"/>
      <c r="N35" s="91"/>
      <c r="O35" s="131"/>
      <c r="P35" s="30"/>
    </row>
    <row r="36" spans="1:16" x14ac:dyDescent="0.2">
      <c r="A36" s="180" t="s">
        <v>88</v>
      </c>
      <c r="B36" s="33"/>
      <c r="C36" s="33"/>
      <c r="D36" s="33"/>
      <c r="E36" s="33"/>
      <c r="F36" s="12" t="s">
        <v>89</v>
      </c>
      <c r="G36" s="35"/>
      <c r="H36" s="132" t="s">
        <v>90</v>
      </c>
      <c r="I36" s="96"/>
      <c r="J36" s="96"/>
      <c r="K36" s="90">
        <f>C30</f>
        <v>-37.458333333333329</v>
      </c>
      <c r="L36" s="93" t="s">
        <v>91</v>
      </c>
      <c r="M36" s="91" t="s">
        <v>68</v>
      </c>
      <c r="N36" s="97">
        <f>SUM(C20:P20)</f>
        <v>0</v>
      </c>
      <c r="O36" s="131"/>
      <c r="P36" s="30"/>
    </row>
    <row r="37" spans="1:16" x14ac:dyDescent="0.2">
      <c r="A37" s="60" t="s">
        <v>92</v>
      </c>
      <c r="B37" s="12"/>
      <c r="C37" s="12"/>
      <c r="D37" s="12"/>
      <c r="E37" s="12"/>
      <c r="F37" s="12"/>
      <c r="G37" s="12"/>
      <c r="H37" s="132" t="s">
        <v>93</v>
      </c>
      <c r="I37" s="96"/>
      <c r="J37" s="96"/>
      <c r="K37" s="90">
        <f>SUM(C19:P19)</f>
        <v>0</v>
      </c>
      <c r="L37" s="91"/>
      <c r="M37" s="91" t="s">
        <v>71</v>
      </c>
      <c r="N37" s="97">
        <f>SUM(C21:P21)</f>
        <v>0</v>
      </c>
      <c r="O37" s="131"/>
      <c r="P37" s="30"/>
    </row>
    <row r="38" spans="1:16" x14ac:dyDescent="0.2">
      <c r="A38" s="60"/>
      <c r="B38" s="12"/>
      <c r="C38" s="12"/>
      <c r="D38" s="12"/>
      <c r="E38" s="12"/>
      <c r="F38" s="12"/>
      <c r="G38" s="12"/>
      <c r="H38" s="132" t="s">
        <v>94</v>
      </c>
      <c r="I38" s="96"/>
      <c r="J38" s="96"/>
      <c r="K38" s="90">
        <f>SUM(C26:P26)</f>
        <v>0</v>
      </c>
      <c r="L38" s="91"/>
      <c r="M38" s="91" t="s">
        <v>73</v>
      </c>
      <c r="N38" s="97">
        <f>SUM(C22:P22)</f>
        <v>0</v>
      </c>
      <c r="O38" s="131"/>
      <c r="P38" s="30"/>
    </row>
    <row r="39" spans="1:16" x14ac:dyDescent="0.2">
      <c r="A39" s="60"/>
      <c r="B39" s="12"/>
      <c r="C39" s="12"/>
      <c r="D39" s="12"/>
      <c r="E39" s="12"/>
      <c r="F39" s="12"/>
      <c r="G39" s="12"/>
      <c r="H39" s="132" t="s">
        <v>95</v>
      </c>
      <c r="I39" s="96"/>
      <c r="J39" s="96"/>
      <c r="K39" s="90">
        <f>SUM(C8:P8)</f>
        <v>3.0208333333333335</v>
      </c>
      <c r="L39" s="91"/>
      <c r="M39" s="91" t="s">
        <v>78</v>
      </c>
      <c r="N39" s="97">
        <f>SUM(C25:P25)</f>
        <v>0</v>
      </c>
      <c r="O39" s="131"/>
      <c r="P39" s="30"/>
    </row>
    <row r="40" spans="1:16" x14ac:dyDescent="0.2">
      <c r="A40" s="60"/>
      <c r="B40" s="12"/>
      <c r="C40" s="12"/>
      <c r="D40" s="12"/>
      <c r="E40" s="12"/>
      <c r="F40" s="31"/>
      <c r="G40" s="12"/>
      <c r="H40" s="133"/>
      <c r="I40" s="91"/>
      <c r="J40" s="91"/>
      <c r="K40" s="91"/>
      <c r="L40" s="91"/>
      <c r="M40" s="91" t="s">
        <v>96</v>
      </c>
      <c r="N40" s="97">
        <f>SUM(C24:P24)</f>
        <v>0</v>
      </c>
      <c r="O40" s="131"/>
      <c r="P40" s="30"/>
    </row>
    <row r="41" spans="1:16" x14ac:dyDescent="0.2">
      <c r="A41" s="180" t="s">
        <v>97</v>
      </c>
      <c r="B41" s="33"/>
      <c r="C41" s="33"/>
      <c r="D41" s="33"/>
      <c r="E41" s="33"/>
      <c r="F41" s="33" t="s">
        <v>89</v>
      </c>
      <c r="G41" s="12"/>
      <c r="H41" s="134"/>
      <c r="I41" s="96"/>
      <c r="J41" s="95" t="s">
        <v>98</v>
      </c>
      <c r="K41" s="97">
        <f>(SUM(K36:K38)-(K39))</f>
        <v>-40.479166666666664</v>
      </c>
      <c r="L41" s="91"/>
      <c r="M41" s="94" t="s">
        <v>99</v>
      </c>
      <c r="N41" s="97">
        <f>SUM(C27:P27)</f>
        <v>3.0208333333333335</v>
      </c>
      <c r="O41" s="131"/>
      <c r="P41" s="30"/>
    </row>
    <row r="42" spans="1:16" ht="13.5" thickBot="1" x14ac:dyDescent="0.25">
      <c r="A42" s="60" t="s">
        <v>100</v>
      </c>
      <c r="B42" s="12"/>
      <c r="C42" s="12"/>
      <c r="D42" s="12"/>
      <c r="E42" s="12"/>
      <c r="F42" s="12"/>
      <c r="G42" s="12"/>
      <c r="H42" s="135"/>
      <c r="I42" s="136"/>
      <c r="J42" s="137" t="s">
        <v>101</v>
      </c>
      <c r="K42" s="138">
        <f>K78</f>
        <v>0</v>
      </c>
      <c r="L42" s="139"/>
      <c r="M42" s="139"/>
      <c r="N42" s="139"/>
      <c r="O42" s="140"/>
      <c r="P42" s="30"/>
    </row>
    <row r="43" spans="1:16" ht="13.5" thickBot="1" x14ac:dyDescent="0.25">
      <c r="A43" s="181"/>
      <c r="B43" s="37"/>
      <c r="C43" s="37"/>
      <c r="D43" s="37"/>
      <c r="E43" s="37"/>
      <c r="F43" s="37"/>
      <c r="G43" s="37"/>
      <c r="H43" s="37"/>
      <c r="I43" s="37"/>
      <c r="J43" s="37"/>
      <c r="K43" s="37"/>
      <c r="L43" s="37"/>
      <c r="M43" s="37"/>
      <c r="N43" s="37"/>
      <c r="O43" s="37"/>
      <c r="P43" s="38"/>
    </row>
    <row r="44" spans="1:16" ht="13.5" customHeight="1" x14ac:dyDescent="0.25">
      <c r="A44" s="155"/>
      <c r="B44" s="27"/>
      <c r="C44" s="156"/>
      <c r="D44" s="27"/>
      <c r="E44" s="27"/>
      <c r="F44" s="27"/>
      <c r="G44" s="157"/>
      <c r="H44" s="158"/>
      <c r="I44" s="159"/>
      <c r="J44" s="158"/>
      <c r="K44" s="160"/>
      <c r="L44" s="27"/>
      <c r="M44" s="27"/>
      <c r="N44" s="27"/>
      <c r="O44" s="27"/>
      <c r="P44" s="212"/>
    </row>
    <row r="45" spans="1:16" ht="13.5" customHeight="1" thickBot="1" x14ac:dyDescent="0.25">
      <c r="A45" s="12"/>
      <c r="B45" s="12"/>
      <c r="C45" s="12"/>
      <c r="D45" s="12"/>
      <c r="E45" s="12"/>
      <c r="F45" s="12"/>
      <c r="G45" s="12"/>
      <c r="H45" s="12"/>
      <c r="I45" s="12"/>
      <c r="J45" s="12"/>
      <c r="K45" s="12"/>
      <c r="L45" s="12"/>
      <c r="M45" s="12"/>
      <c r="N45" s="12"/>
      <c r="O45" s="12"/>
      <c r="P45" s="12"/>
    </row>
    <row r="46" spans="1:16" ht="19.5" thickTop="1" thickBot="1" x14ac:dyDescent="0.3">
      <c r="A46" s="3"/>
      <c r="B46" s="4"/>
      <c r="C46" s="5" t="s">
        <v>102</v>
      </c>
      <c r="D46" s="4"/>
      <c r="E46" s="4"/>
      <c r="F46" s="4"/>
      <c r="G46" s="6"/>
      <c r="H46" s="7"/>
      <c r="I46" s="8"/>
      <c r="J46" s="7"/>
      <c r="K46" s="9"/>
      <c r="L46" s="4"/>
      <c r="M46" s="4"/>
      <c r="N46" s="4"/>
      <c r="O46" s="4"/>
      <c r="P46" s="10"/>
    </row>
    <row r="47" spans="1:16" x14ac:dyDescent="0.2">
      <c r="A47" s="11"/>
      <c r="B47" s="12"/>
      <c r="C47" s="76" t="s">
        <v>36</v>
      </c>
      <c r="D47" s="196">
        <f>D2</f>
        <v>43282</v>
      </c>
      <c r="E47" s="83" t="s">
        <v>37</v>
      </c>
      <c r="F47" s="197"/>
      <c r="G47" s="79"/>
      <c r="H47" s="79"/>
      <c r="I47" s="79"/>
      <c r="J47" s="198"/>
      <c r="K47" s="79"/>
      <c r="L47" s="79"/>
      <c r="M47" s="79"/>
      <c r="N47" s="79"/>
      <c r="O47" s="79"/>
      <c r="P47" s="199"/>
    </row>
    <row r="48" spans="1:16" x14ac:dyDescent="0.2">
      <c r="A48" s="11"/>
      <c r="B48" s="12"/>
      <c r="C48" s="77" t="s">
        <v>40</v>
      </c>
      <c r="D48" s="201" t="str">
        <f>D3</f>
        <v>Your Name Goes here</v>
      </c>
      <c r="E48" s="201"/>
      <c r="F48" s="201"/>
      <c r="G48" s="80"/>
      <c r="H48" s="80"/>
      <c r="I48" s="81"/>
      <c r="J48" s="80"/>
      <c r="K48" s="80"/>
      <c r="L48" s="80"/>
      <c r="M48" s="80"/>
      <c r="N48" s="80"/>
      <c r="O48" s="80"/>
      <c r="P48" s="200"/>
    </row>
    <row r="49" spans="1:17" x14ac:dyDescent="0.2">
      <c r="A49" s="11"/>
      <c r="B49" s="12"/>
      <c r="C49" s="78" t="s">
        <v>126</v>
      </c>
      <c r="D49" s="201" t="str">
        <f>D4</f>
        <v>Pos no.</v>
      </c>
      <c r="E49" s="201"/>
      <c r="F49" s="201"/>
      <c r="G49" s="80"/>
      <c r="H49" s="201"/>
      <c r="I49" s="81"/>
      <c r="J49" s="81"/>
      <c r="K49" s="81"/>
      <c r="L49" s="80"/>
      <c r="M49" s="80"/>
      <c r="N49" s="80"/>
      <c r="O49" s="80"/>
      <c r="P49" s="200"/>
    </row>
    <row r="50" spans="1:17" ht="13.5" customHeight="1" x14ac:dyDescent="0.2">
      <c r="A50" s="11"/>
      <c r="B50" s="12"/>
      <c r="C50" s="77" t="s">
        <v>49</v>
      </c>
      <c r="D50" s="201" t="str">
        <f>D5</f>
        <v>Your Unit Name goes here</v>
      </c>
      <c r="E50" s="201"/>
      <c r="F50" s="201"/>
      <c r="G50" s="82"/>
      <c r="H50" s="82"/>
      <c r="I50" s="82"/>
      <c r="J50" s="82"/>
      <c r="K50" s="82"/>
      <c r="L50" s="82"/>
      <c r="M50" s="82"/>
      <c r="N50" s="82"/>
      <c r="O50" s="82"/>
      <c r="P50" s="202"/>
    </row>
    <row r="51" spans="1:17" x14ac:dyDescent="0.2">
      <c r="A51" s="11"/>
      <c r="B51" s="13"/>
      <c r="C51" s="84" t="s">
        <v>54</v>
      </c>
      <c r="D51" s="85" t="s">
        <v>55</v>
      </c>
      <c r="E51" s="85" t="s">
        <v>56</v>
      </c>
      <c r="F51" s="85" t="s">
        <v>57</v>
      </c>
      <c r="G51" s="85" t="s">
        <v>58</v>
      </c>
      <c r="H51" s="85" t="s">
        <v>59</v>
      </c>
      <c r="I51" s="85" t="s">
        <v>60</v>
      </c>
      <c r="J51" s="85" t="s">
        <v>54</v>
      </c>
      <c r="K51" s="85" t="s">
        <v>55</v>
      </c>
      <c r="L51" s="85" t="s">
        <v>56</v>
      </c>
      <c r="M51" s="85" t="s">
        <v>57</v>
      </c>
      <c r="N51" s="85" t="s">
        <v>58</v>
      </c>
      <c r="O51" s="85" t="s">
        <v>59</v>
      </c>
      <c r="P51" s="86" t="s">
        <v>60</v>
      </c>
    </row>
    <row r="52" spans="1:17" ht="13.5" thickBot="1" x14ac:dyDescent="0.25">
      <c r="A52" s="11"/>
      <c r="B52" s="13"/>
      <c r="C52" s="87">
        <f>C7</f>
        <v>43282</v>
      </c>
      <c r="D52" s="88">
        <f>$C$7+1</f>
        <v>43283</v>
      </c>
      <c r="E52" s="88">
        <f>$C$7+2</f>
        <v>43284</v>
      </c>
      <c r="F52" s="88">
        <f>$C$7+3</f>
        <v>43285</v>
      </c>
      <c r="G52" s="88">
        <f>$C$7+4</f>
        <v>43286</v>
      </c>
      <c r="H52" s="88">
        <f>$C$7+5</f>
        <v>43287</v>
      </c>
      <c r="I52" s="88">
        <f>$C$7+6</f>
        <v>43288</v>
      </c>
      <c r="J52" s="88">
        <f>$C$7+7</f>
        <v>43289</v>
      </c>
      <c r="K52" s="88">
        <f>$C$7+8</f>
        <v>43290</v>
      </c>
      <c r="L52" s="88">
        <f>$C$7+9</f>
        <v>43291</v>
      </c>
      <c r="M52" s="88">
        <f>$C$7+10</f>
        <v>43292</v>
      </c>
      <c r="N52" s="88">
        <f>$C$7+11</f>
        <v>43293</v>
      </c>
      <c r="O52" s="88">
        <f>$C$7+12</f>
        <v>43294</v>
      </c>
      <c r="P52" s="89">
        <f>$C$7+13</f>
        <v>43295</v>
      </c>
      <c r="Q52" s="1"/>
    </row>
    <row r="53" spans="1:17" ht="13.5" thickBot="1" x14ac:dyDescent="0.25">
      <c r="A53" s="206" t="s">
        <v>61</v>
      </c>
      <c r="B53" s="80"/>
      <c r="C53" s="203">
        <f>C8</f>
        <v>0</v>
      </c>
      <c r="D53" s="204">
        <f t="shared" ref="D53:P53" si="9">D8</f>
        <v>0</v>
      </c>
      <c r="E53" s="204">
        <f t="shared" si="9"/>
        <v>0.30208333333333331</v>
      </c>
      <c r="F53" s="204">
        <f t="shared" si="9"/>
        <v>0.30208333333333331</v>
      </c>
      <c r="G53" s="204">
        <f t="shared" si="9"/>
        <v>0.30208333333333331</v>
      </c>
      <c r="H53" s="204">
        <f t="shared" si="9"/>
        <v>0.30208333333333331</v>
      </c>
      <c r="I53" s="204">
        <f t="shared" si="9"/>
        <v>0.30208333333333331</v>
      </c>
      <c r="J53" s="204">
        <f t="shared" si="9"/>
        <v>0</v>
      </c>
      <c r="K53" s="204">
        <f t="shared" si="9"/>
        <v>0</v>
      </c>
      <c r="L53" s="204">
        <f t="shared" si="9"/>
        <v>0.30208333333333331</v>
      </c>
      <c r="M53" s="204">
        <f t="shared" si="9"/>
        <v>0.30208333333333331</v>
      </c>
      <c r="N53" s="204">
        <f t="shared" si="9"/>
        <v>0.30208333333333331</v>
      </c>
      <c r="O53" s="204">
        <f t="shared" si="9"/>
        <v>0.30208333333333331</v>
      </c>
      <c r="P53" s="205">
        <f t="shared" si="9"/>
        <v>0.30208333333333331</v>
      </c>
      <c r="Q53" s="1"/>
    </row>
    <row r="54" spans="1:17" hidden="1" x14ac:dyDescent="0.2">
      <c r="A54" s="11"/>
      <c r="B54" s="13" t="s">
        <v>103</v>
      </c>
      <c r="C54" s="16">
        <f t="shared" ref="C54:P54" si="10">C53*24</f>
        <v>0</v>
      </c>
      <c r="D54" s="16">
        <f t="shared" si="10"/>
        <v>0</v>
      </c>
      <c r="E54" s="16">
        <f t="shared" si="10"/>
        <v>7.25</v>
      </c>
      <c r="F54" s="16">
        <f t="shared" si="10"/>
        <v>7.25</v>
      </c>
      <c r="G54" s="16">
        <f t="shared" si="10"/>
        <v>7.25</v>
      </c>
      <c r="H54" s="16">
        <f t="shared" si="10"/>
        <v>7.25</v>
      </c>
      <c r="I54" s="16">
        <f t="shared" si="10"/>
        <v>7.25</v>
      </c>
      <c r="J54" s="16">
        <f t="shared" si="10"/>
        <v>0</v>
      </c>
      <c r="K54" s="16">
        <f t="shared" si="10"/>
        <v>0</v>
      </c>
      <c r="L54" s="16">
        <f t="shared" si="10"/>
        <v>7.25</v>
      </c>
      <c r="M54" s="16">
        <f t="shared" si="10"/>
        <v>7.25</v>
      </c>
      <c r="N54" s="16">
        <f t="shared" si="10"/>
        <v>7.25</v>
      </c>
      <c r="O54" s="16">
        <f t="shared" si="10"/>
        <v>7.25</v>
      </c>
      <c r="P54" s="17">
        <f t="shared" si="10"/>
        <v>7.25</v>
      </c>
      <c r="Q54" s="2"/>
    </row>
    <row r="55" spans="1:17" x14ac:dyDescent="0.2">
      <c r="A55" s="11"/>
      <c r="B55" s="13"/>
      <c r="C55" s="45"/>
      <c r="D55" s="45"/>
      <c r="E55" s="45"/>
      <c r="F55" s="45"/>
      <c r="G55" s="45"/>
      <c r="H55" s="45"/>
      <c r="I55" s="45"/>
      <c r="J55" s="45"/>
      <c r="K55" s="45"/>
      <c r="L55" s="45"/>
      <c r="M55" s="45"/>
      <c r="N55" s="45"/>
      <c r="O55" s="45"/>
      <c r="P55" s="17"/>
      <c r="Q55" s="2"/>
    </row>
    <row r="56" spans="1:17" x14ac:dyDescent="0.2">
      <c r="A56" s="18" t="s">
        <v>104</v>
      </c>
      <c r="B56" s="19" t="s">
        <v>63</v>
      </c>
      <c r="C56" s="20">
        <v>0</v>
      </c>
      <c r="D56" s="20">
        <v>0</v>
      </c>
      <c r="E56" s="20">
        <v>0</v>
      </c>
      <c r="F56" s="20">
        <v>0</v>
      </c>
      <c r="G56" s="20">
        <v>0</v>
      </c>
      <c r="H56" s="20">
        <v>0</v>
      </c>
      <c r="I56" s="20">
        <v>0</v>
      </c>
      <c r="J56" s="20">
        <v>0</v>
      </c>
      <c r="K56" s="20">
        <v>0</v>
      </c>
      <c r="L56" s="20">
        <v>0</v>
      </c>
      <c r="M56" s="20">
        <v>0</v>
      </c>
      <c r="N56" s="20">
        <v>0</v>
      </c>
      <c r="O56" s="20">
        <v>0</v>
      </c>
      <c r="P56" s="21">
        <v>0</v>
      </c>
    </row>
    <row r="57" spans="1:17" x14ac:dyDescent="0.2">
      <c r="A57" s="15" t="s">
        <v>105</v>
      </c>
      <c r="B57" s="19" t="s">
        <v>64</v>
      </c>
      <c r="C57" s="20">
        <v>0</v>
      </c>
      <c r="D57" s="20">
        <v>0</v>
      </c>
      <c r="E57" s="20">
        <v>0</v>
      </c>
      <c r="F57" s="20">
        <v>0</v>
      </c>
      <c r="G57" s="20">
        <v>0</v>
      </c>
      <c r="H57" s="20">
        <v>0</v>
      </c>
      <c r="I57" s="20">
        <v>0</v>
      </c>
      <c r="J57" s="20">
        <v>0</v>
      </c>
      <c r="K57" s="20">
        <v>0</v>
      </c>
      <c r="L57" s="20">
        <v>0</v>
      </c>
      <c r="M57" s="20">
        <v>0</v>
      </c>
      <c r="N57" s="20">
        <v>0</v>
      </c>
      <c r="O57" s="20">
        <v>0</v>
      </c>
      <c r="P57" s="21">
        <v>0</v>
      </c>
    </row>
    <row r="58" spans="1:17" x14ac:dyDescent="0.2">
      <c r="A58" s="11"/>
      <c r="B58" s="19" t="s">
        <v>63</v>
      </c>
      <c r="C58" s="20"/>
      <c r="D58" s="20"/>
      <c r="E58" s="20"/>
      <c r="F58" s="20"/>
      <c r="G58" s="20"/>
      <c r="H58" s="20"/>
      <c r="I58" s="20"/>
      <c r="J58" s="20"/>
      <c r="K58" s="20"/>
      <c r="L58" s="20"/>
      <c r="M58" s="20"/>
      <c r="N58" s="20"/>
      <c r="O58" s="20"/>
      <c r="P58" s="21"/>
    </row>
    <row r="59" spans="1:17" x14ac:dyDescent="0.2">
      <c r="A59" s="11"/>
      <c r="B59" s="19" t="s">
        <v>64</v>
      </c>
      <c r="C59" s="20"/>
      <c r="D59" s="20"/>
      <c r="E59" s="20"/>
      <c r="F59" s="20"/>
      <c r="G59" s="20"/>
      <c r="H59" s="20"/>
      <c r="I59" s="20"/>
      <c r="J59" s="20"/>
      <c r="K59" s="20"/>
      <c r="L59" s="20"/>
      <c r="M59" s="20"/>
      <c r="N59" s="20"/>
      <c r="O59" s="20"/>
      <c r="P59" s="21"/>
    </row>
    <row r="60" spans="1:17" ht="13.5" thickBot="1" x14ac:dyDescent="0.25">
      <c r="A60" s="46"/>
      <c r="B60" s="207" t="s">
        <v>65</v>
      </c>
      <c r="C60" s="208">
        <f t="shared" ref="C60:P60" si="11">(C57-C56)+(C59-C58)</f>
        <v>0</v>
      </c>
      <c r="D60" s="209">
        <f t="shared" si="11"/>
        <v>0</v>
      </c>
      <c r="E60" s="209">
        <f t="shared" si="11"/>
        <v>0</v>
      </c>
      <c r="F60" s="209">
        <f t="shared" si="11"/>
        <v>0</v>
      </c>
      <c r="G60" s="209">
        <f t="shared" si="11"/>
        <v>0</v>
      </c>
      <c r="H60" s="209">
        <f t="shared" si="11"/>
        <v>0</v>
      </c>
      <c r="I60" s="209">
        <f t="shared" si="11"/>
        <v>0</v>
      </c>
      <c r="J60" s="209">
        <f t="shared" si="11"/>
        <v>0</v>
      </c>
      <c r="K60" s="209">
        <f t="shared" si="11"/>
        <v>0</v>
      </c>
      <c r="L60" s="209">
        <f t="shared" si="11"/>
        <v>0</v>
      </c>
      <c r="M60" s="209">
        <f t="shared" si="11"/>
        <v>0</v>
      </c>
      <c r="N60" s="209">
        <f t="shared" si="11"/>
        <v>0</v>
      </c>
      <c r="O60" s="209">
        <f t="shared" si="11"/>
        <v>0</v>
      </c>
      <c r="P60" s="92">
        <f t="shared" si="11"/>
        <v>0</v>
      </c>
    </row>
    <row r="61" spans="1:17" x14ac:dyDescent="0.2">
      <c r="A61" s="11"/>
      <c r="B61" s="13"/>
      <c r="C61" s="44"/>
      <c r="D61" s="44"/>
      <c r="E61" s="44"/>
      <c r="F61" s="44"/>
      <c r="G61" s="44"/>
      <c r="H61" s="44"/>
      <c r="I61" s="44"/>
      <c r="J61" s="44"/>
      <c r="K61" s="44"/>
      <c r="L61" s="44"/>
      <c r="M61" s="44"/>
      <c r="N61" s="44"/>
      <c r="O61" s="44"/>
      <c r="P61" s="47"/>
    </row>
    <row r="62" spans="1:17" x14ac:dyDescent="0.2">
      <c r="A62" s="18" t="s">
        <v>106</v>
      </c>
      <c r="B62" s="61"/>
      <c r="C62" s="67">
        <v>0</v>
      </c>
      <c r="D62" s="67">
        <v>0</v>
      </c>
      <c r="E62" s="67">
        <v>0</v>
      </c>
      <c r="F62" s="67">
        <v>0</v>
      </c>
      <c r="G62" s="67">
        <v>0</v>
      </c>
      <c r="H62" s="67">
        <v>0</v>
      </c>
      <c r="I62" s="67">
        <v>0</v>
      </c>
      <c r="J62" s="67">
        <v>0</v>
      </c>
      <c r="K62" s="67">
        <v>0</v>
      </c>
      <c r="L62" s="67">
        <v>0</v>
      </c>
      <c r="M62" s="67">
        <v>0</v>
      </c>
      <c r="N62" s="67">
        <v>0</v>
      </c>
      <c r="O62" s="67">
        <v>0</v>
      </c>
      <c r="P62" s="68">
        <v>0</v>
      </c>
    </row>
    <row r="63" spans="1:17" x14ac:dyDescent="0.2">
      <c r="A63" s="62" t="s">
        <v>107</v>
      </c>
      <c r="B63" s="63"/>
      <c r="C63" s="67">
        <f t="shared" ref="C63:P63" si="12">(C60-C62)</f>
        <v>0</v>
      </c>
      <c r="D63" s="67">
        <f t="shared" si="12"/>
        <v>0</v>
      </c>
      <c r="E63" s="67">
        <f t="shared" si="12"/>
        <v>0</v>
      </c>
      <c r="F63" s="67">
        <f t="shared" si="12"/>
        <v>0</v>
      </c>
      <c r="G63" s="67">
        <f t="shared" si="12"/>
        <v>0</v>
      </c>
      <c r="H63" s="67">
        <f t="shared" si="12"/>
        <v>0</v>
      </c>
      <c r="I63" s="67">
        <f t="shared" si="12"/>
        <v>0</v>
      </c>
      <c r="J63" s="67">
        <f t="shared" si="12"/>
        <v>0</v>
      </c>
      <c r="K63" s="67">
        <f t="shared" si="12"/>
        <v>0</v>
      </c>
      <c r="L63" s="67">
        <f t="shared" si="12"/>
        <v>0</v>
      </c>
      <c r="M63" s="67">
        <f t="shared" si="12"/>
        <v>0</v>
      </c>
      <c r="N63" s="67">
        <f t="shared" si="12"/>
        <v>0</v>
      </c>
      <c r="O63" s="67">
        <f t="shared" si="12"/>
        <v>0</v>
      </c>
      <c r="P63" s="68">
        <f t="shared" si="12"/>
        <v>0</v>
      </c>
    </row>
    <row r="64" spans="1:17" x14ac:dyDescent="0.2">
      <c r="A64" s="11"/>
      <c r="B64" s="12"/>
      <c r="C64" s="69"/>
      <c r="D64" s="69"/>
      <c r="E64" s="69"/>
      <c r="F64" s="69"/>
      <c r="G64" s="69"/>
      <c r="H64" s="69"/>
      <c r="I64" s="69"/>
      <c r="J64" s="69"/>
      <c r="K64" s="69"/>
      <c r="L64" s="69"/>
      <c r="M64" s="69"/>
      <c r="N64" s="69"/>
      <c r="O64" s="69"/>
      <c r="P64" s="70"/>
    </row>
    <row r="65" spans="1:16" x14ac:dyDescent="0.2">
      <c r="A65" s="64" t="s">
        <v>108</v>
      </c>
      <c r="B65" s="51"/>
      <c r="C65" s="71"/>
      <c r="D65" s="71"/>
      <c r="E65" s="71"/>
      <c r="F65" s="71"/>
      <c r="G65" s="71"/>
      <c r="H65" s="71"/>
      <c r="I65" s="71"/>
      <c r="J65" s="71"/>
      <c r="K65" s="71"/>
      <c r="L65" s="71"/>
      <c r="M65" s="71"/>
      <c r="N65" s="71"/>
      <c r="O65" s="71"/>
      <c r="P65" s="72"/>
    </row>
    <row r="66" spans="1:16" x14ac:dyDescent="0.2">
      <c r="A66" s="65" t="s">
        <v>109</v>
      </c>
      <c r="B66" s="48" t="s">
        <v>110</v>
      </c>
      <c r="C66" s="73"/>
      <c r="D66" s="73"/>
      <c r="E66" s="73"/>
      <c r="F66" s="73"/>
      <c r="G66" s="73"/>
      <c r="H66" s="73"/>
      <c r="I66" s="73"/>
      <c r="J66" s="73"/>
      <c r="K66" s="73"/>
      <c r="L66" s="73"/>
      <c r="M66" s="73"/>
      <c r="N66" s="73"/>
      <c r="O66" s="73"/>
      <c r="P66" s="74"/>
    </row>
    <row r="67" spans="1:16" x14ac:dyDescent="0.2">
      <c r="A67" s="66" t="s">
        <v>111</v>
      </c>
      <c r="B67" s="49" t="s">
        <v>112</v>
      </c>
      <c r="C67" s="73"/>
      <c r="D67" s="73"/>
      <c r="E67" s="73"/>
      <c r="F67" s="73"/>
      <c r="G67" s="73"/>
      <c r="H67" s="73"/>
      <c r="I67" s="73"/>
      <c r="J67" s="73"/>
      <c r="K67" s="73"/>
      <c r="L67" s="73"/>
      <c r="M67" s="73"/>
      <c r="N67" s="73"/>
      <c r="O67" s="73"/>
      <c r="P67" s="74"/>
    </row>
    <row r="68" spans="1:16" x14ac:dyDescent="0.2">
      <c r="A68" s="66" t="s">
        <v>113</v>
      </c>
      <c r="B68" s="49" t="s">
        <v>114</v>
      </c>
      <c r="C68" s="73"/>
      <c r="D68" s="73"/>
      <c r="E68" s="73"/>
      <c r="F68" s="73"/>
      <c r="G68" s="73"/>
      <c r="H68" s="73"/>
      <c r="I68" s="73"/>
      <c r="J68" s="73"/>
      <c r="K68" s="73"/>
      <c r="L68" s="73"/>
      <c r="M68" s="73"/>
      <c r="N68" s="73"/>
      <c r="O68" s="73"/>
      <c r="P68" s="75"/>
    </row>
    <row r="69" spans="1:16" x14ac:dyDescent="0.2">
      <c r="A69" s="62" t="s">
        <v>115</v>
      </c>
      <c r="B69" s="50"/>
      <c r="C69" s="210">
        <f t="shared" ref="C69:P69" si="13">(C66*1.5)+(C67*2)+(C68*2.5)</f>
        <v>0</v>
      </c>
      <c r="D69" s="210">
        <f t="shared" si="13"/>
        <v>0</v>
      </c>
      <c r="E69" s="210">
        <f t="shared" si="13"/>
        <v>0</v>
      </c>
      <c r="F69" s="210">
        <f t="shared" si="13"/>
        <v>0</v>
      </c>
      <c r="G69" s="210">
        <f t="shared" si="13"/>
        <v>0</v>
      </c>
      <c r="H69" s="210">
        <f t="shared" si="13"/>
        <v>0</v>
      </c>
      <c r="I69" s="210">
        <f t="shared" si="13"/>
        <v>0</v>
      </c>
      <c r="J69" s="210">
        <f t="shared" si="13"/>
        <v>0</v>
      </c>
      <c r="K69" s="210">
        <f t="shared" si="13"/>
        <v>0</v>
      </c>
      <c r="L69" s="210">
        <f t="shared" si="13"/>
        <v>0</v>
      </c>
      <c r="M69" s="210">
        <f t="shared" si="13"/>
        <v>0</v>
      </c>
      <c r="N69" s="210">
        <f t="shared" si="13"/>
        <v>0</v>
      </c>
      <c r="O69" s="210">
        <f t="shared" si="13"/>
        <v>0</v>
      </c>
      <c r="P69" s="211">
        <f t="shared" si="13"/>
        <v>0</v>
      </c>
    </row>
    <row r="70" spans="1:16" x14ac:dyDescent="0.2">
      <c r="A70" s="11"/>
      <c r="B70" s="12"/>
      <c r="C70" s="12"/>
      <c r="D70" s="12"/>
      <c r="E70" s="12"/>
      <c r="F70" s="12"/>
      <c r="G70" s="12"/>
      <c r="H70" s="12"/>
      <c r="I70" s="12"/>
      <c r="J70" s="12"/>
      <c r="K70" s="12"/>
      <c r="L70" s="12"/>
      <c r="M70" s="12"/>
      <c r="N70" s="12"/>
      <c r="O70" s="12"/>
      <c r="P70" s="14"/>
    </row>
    <row r="71" spans="1:16" ht="13.5" thickBot="1" x14ac:dyDescent="0.25">
      <c r="A71" s="11"/>
      <c r="B71" s="42"/>
      <c r="C71" s="12"/>
      <c r="D71" s="12"/>
      <c r="E71" s="12"/>
      <c r="F71" s="12"/>
      <c r="G71" s="12"/>
      <c r="H71" s="12"/>
      <c r="I71" s="12"/>
      <c r="J71" s="12"/>
      <c r="K71" s="12"/>
      <c r="L71" s="12"/>
      <c r="M71" s="12"/>
      <c r="N71" s="12"/>
      <c r="O71" s="12"/>
      <c r="P71" s="14"/>
    </row>
    <row r="72" spans="1:16" x14ac:dyDescent="0.2">
      <c r="A72" s="11"/>
      <c r="B72" s="12"/>
      <c r="C72" s="12"/>
      <c r="D72" s="12"/>
      <c r="E72" s="12"/>
      <c r="F72" s="31"/>
      <c r="G72" s="12"/>
      <c r="H72" s="26"/>
      <c r="I72" s="27"/>
      <c r="J72" s="27"/>
      <c r="K72" s="27"/>
      <c r="L72" s="28"/>
      <c r="M72" s="12"/>
      <c r="N72" s="12"/>
      <c r="O72" s="12"/>
      <c r="P72" s="14"/>
    </row>
    <row r="73" spans="1:16" x14ac:dyDescent="0.2">
      <c r="A73" s="32" t="s">
        <v>88</v>
      </c>
      <c r="B73" s="33"/>
      <c r="C73" s="33"/>
      <c r="D73" s="33"/>
      <c r="E73" s="33"/>
      <c r="F73" s="12" t="s">
        <v>89</v>
      </c>
      <c r="G73" s="12"/>
      <c r="H73" s="43" t="s">
        <v>116</v>
      </c>
      <c r="I73" s="12"/>
      <c r="J73" s="12"/>
      <c r="K73" s="13"/>
      <c r="L73" s="30"/>
      <c r="M73" s="12"/>
      <c r="N73" s="12"/>
      <c r="O73" s="12"/>
      <c r="P73" s="14"/>
    </row>
    <row r="74" spans="1:16" x14ac:dyDescent="0.2">
      <c r="A74" s="11" t="s">
        <v>117</v>
      </c>
      <c r="B74" s="12"/>
      <c r="C74" s="12"/>
      <c r="D74" s="12"/>
      <c r="E74" s="12"/>
      <c r="F74" s="12"/>
      <c r="G74" s="12"/>
      <c r="H74" s="29"/>
      <c r="I74" s="12"/>
      <c r="J74" s="12"/>
      <c r="K74" s="12"/>
      <c r="L74" s="30"/>
      <c r="M74" s="12"/>
      <c r="N74" s="12"/>
      <c r="O74" s="12"/>
      <c r="P74" s="14"/>
    </row>
    <row r="75" spans="1:16" x14ac:dyDescent="0.2">
      <c r="A75" s="11"/>
      <c r="B75" s="12"/>
      <c r="C75" s="12"/>
      <c r="D75" s="12"/>
      <c r="E75" s="12"/>
      <c r="F75" s="12"/>
      <c r="G75" s="12"/>
      <c r="H75" s="34" t="s">
        <v>118</v>
      </c>
      <c r="I75" s="12"/>
      <c r="J75" s="12"/>
      <c r="K75" s="52">
        <f>L4</f>
        <v>0</v>
      </c>
      <c r="L75" s="30"/>
      <c r="M75" s="12"/>
      <c r="N75" s="12"/>
      <c r="O75" s="12"/>
      <c r="P75" s="14"/>
    </row>
    <row r="76" spans="1:16" x14ac:dyDescent="0.2">
      <c r="A76" s="11"/>
      <c r="B76" s="12"/>
      <c r="C76" s="12"/>
      <c r="D76" s="12"/>
      <c r="E76" s="12"/>
      <c r="F76" s="12"/>
      <c r="G76" s="12"/>
      <c r="H76" s="34" t="s">
        <v>119</v>
      </c>
      <c r="I76" s="12"/>
      <c r="J76" s="12"/>
      <c r="K76" s="52">
        <f>SUM(C69:P69)</f>
        <v>0</v>
      </c>
      <c r="L76" s="30"/>
      <c r="M76" s="12"/>
      <c r="N76" s="12"/>
      <c r="O76" s="12"/>
      <c r="P76" s="14"/>
    </row>
    <row r="77" spans="1:16" x14ac:dyDescent="0.2">
      <c r="A77" s="11"/>
      <c r="B77" s="12"/>
      <c r="C77" s="12"/>
      <c r="D77" s="12"/>
      <c r="E77" s="12"/>
      <c r="F77" s="31"/>
      <c r="G77" s="12"/>
      <c r="H77" s="34" t="s">
        <v>120</v>
      </c>
      <c r="I77" s="12"/>
      <c r="J77" s="12"/>
      <c r="K77" s="52">
        <f>N39</f>
        <v>0</v>
      </c>
      <c r="L77" s="30"/>
      <c r="M77" s="12"/>
      <c r="N77" s="12"/>
      <c r="O77" s="12"/>
      <c r="P77" s="14"/>
    </row>
    <row r="78" spans="1:16" x14ac:dyDescent="0.2">
      <c r="A78" s="32" t="s">
        <v>121</v>
      </c>
      <c r="B78" s="33"/>
      <c r="C78" s="33"/>
      <c r="D78" s="33"/>
      <c r="E78" s="33"/>
      <c r="F78" s="33" t="s">
        <v>89</v>
      </c>
      <c r="G78" s="12"/>
      <c r="H78" s="34" t="s">
        <v>122</v>
      </c>
      <c r="I78" s="12"/>
      <c r="J78" s="12"/>
      <c r="K78" s="52">
        <f>K75+K76-K77</f>
        <v>0</v>
      </c>
      <c r="L78" s="30"/>
      <c r="M78" s="12"/>
      <c r="N78" s="12"/>
      <c r="O78" s="12"/>
      <c r="P78" s="14"/>
    </row>
    <row r="79" spans="1:16" x14ac:dyDescent="0.2">
      <c r="A79" s="11" t="s">
        <v>100</v>
      </c>
      <c r="B79" s="12"/>
      <c r="C79" s="12"/>
      <c r="D79" s="12"/>
      <c r="E79" s="12"/>
      <c r="F79" s="12"/>
      <c r="G79" s="12"/>
      <c r="H79" s="29"/>
      <c r="I79" s="12"/>
      <c r="J79" s="12"/>
      <c r="K79" s="54"/>
      <c r="L79" s="30"/>
      <c r="M79" s="12"/>
      <c r="N79" s="12"/>
      <c r="O79" s="12"/>
      <c r="P79" s="14"/>
    </row>
    <row r="80" spans="1:16" x14ac:dyDescent="0.2">
      <c r="A80" s="11"/>
      <c r="B80" s="12"/>
      <c r="C80" s="12"/>
      <c r="D80" s="12"/>
      <c r="E80" s="12"/>
      <c r="F80" s="12"/>
      <c r="G80" s="12"/>
      <c r="H80" s="55" t="s">
        <v>123</v>
      </c>
      <c r="I80" s="12"/>
      <c r="J80" s="12"/>
      <c r="K80" s="52">
        <f>SUM(C62:P62)</f>
        <v>0</v>
      </c>
      <c r="L80" s="30"/>
      <c r="M80" s="12"/>
      <c r="N80" s="12"/>
      <c r="O80" s="12"/>
      <c r="P80" s="14"/>
    </row>
    <row r="81" spans="1:16" ht="13.5" thickBot="1" x14ac:dyDescent="0.25">
      <c r="A81" s="11"/>
      <c r="B81" s="12"/>
      <c r="C81" s="12"/>
      <c r="D81" s="12"/>
      <c r="E81" s="12"/>
      <c r="F81" s="12"/>
      <c r="G81" s="12"/>
      <c r="H81" s="36"/>
      <c r="I81" s="37"/>
      <c r="J81" s="37"/>
      <c r="K81" s="37"/>
      <c r="L81" s="38"/>
      <c r="M81" s="12"/>
      <c r="N81" s="12"/>
      <c r="O81" s="12"/>
      <c r="P81" s="14"/>
    </row>
    <row r="82" spans="1:16" ht="13.5" thickBot="1" x14ac:dyDescent="0.25">
      <c r="A82" s="39"/>
      <c r="B82" s="40"/>
      <c r="C82" s="40"/>
      <c r="D82" s="40"/>
      <c r="E82" s="40"/>
      <c r="F82" s="40"/>
      <c r="G82" s="40"/>
      <c r="H82" s="40"/>
      <c r="I82" s="40"/>
      <c r="J82" s="40"/>
      <c r="K82" s="40"/>
      <c r="L82" s="40"/>
      <c r="M82" s="40"/>
      <c r="N82" s="40"/>
      <c r="O82" s="40"/>
      <c r="P82" s="41"/>
    </row>
    <row r="83" spans="1:16" ht="13.5" thickTop="1" x14ac:dyDescent="0.2"/>
    <row r="85" spans="1:16" x14ac:dyDescent="0.2">
      <c r="D85" s="56"/>
    </row>
    <row r="86" spans="1:16" x14ac:dyDescent="0.2">
      <c r="D86" s="56"/>
    </row>
    <row r="87" spans="1:16" x14ac:dyDescent="0.2">
      <c r="D87" s="56"/>
    </row>
    <row r="88" spans="1:16" x14ac:dyDescent="0.2">
      <c r="D88" s="56"/>
    </row>
    <row r="89" spans="1:16" x14ac:dyDescent="0.2">
      <c r="D89" s="56"/>
    </row>
  </sheetData>
  <sheetProtection algorithmName="SHA-512" hashValue="6LwK6T3JbK0d0SvzmnXqHxGG9DAp97OBKxkpcwcrvNqapyT9KE6WiY0Mttar0eooGqv5SkzIeyQSWQGC+9diAQ==" saltValue="ZR5SsCcuflofI60vfCDwMA==" spinCount="100000" sheet="1" objects="1" scenarios="1"/>
  <mergeCells count="7">
    <mergeCell ref="D3:G3"/>
    <mergeCell ref="D5:G5"/>
    <mergeCell ref="M2:P2"/>
    <mergeCell ref="J34:M34"/>
    <mergeCell ref="M3:P3"/>
    <mergeCell ref="M4:P4"/>
    <mergeCell ref="M5:P5"/>
  </mergeCells>
  <hyperlinks>
    <hyperlink ref="M4:M5" r:id="rId1" display="     View Leave and " xr:uid="{F786C981-70E4-43F9-90C6-10E529B15911}"/>
    <hyperlink ref="M3" r:id="rId2" display="ESS to apply for Leave" xr:uid="{33E03597-D75E-415D-B737-6ECDD75349EB}"/>
    <hyperlink ref="M4" r:id="rId3" display="View Leave, Attendance and " xr:uid="{259F428B-2487-47C3-B8F0-B94577965206}"/>
    <hyperlink ref="M5" r:id="rId4" display="Overtime Policies (HUPP 5.6)" xr:uid="{DDB63A74-42D9-43E8-9708-EB7A8092660D}"/>
    <hyperlink ref="M4:P4" r:id="rId5" display="Leave Entitlements" xr:uid="{D617F178-83DD-46E8-AD37-0991C296302C}"/>
    <hyperlink ref="M5:P5" r:id="rId6" display="Attendance, Hours of Work and Overtime Procedures" xr:uid="{2970A0E7-2C52-4C6A-B49A-8BE8A00B71AE}"/>
    <hyperlink ref="M3:P3" r:id="rId7" display="Workday to apply for Leave" xr:uid="{9BA941CB-1E58-435C-8EF2-FEBBD7477CB6}"/>
  </hyperlinks>
  <pageMargins left="0.2" right="0.23" top="0.37" bottom="0.2" header="0.35" footer="0.2"/>
  <pageSetup paperSize="9" scale="94" fitToHeight="2" orientation="landscape" horizontalDpi="4294967295" verticalDpi="4294967295" r:id="rId8"/>
  <headerFooter alignWithMargins="0"/>
  <rowBreaks count="1" manualBreakCount="1">
    <brk id="44" max="16383" man="1"/>
  </rowBreaks>
  <drawing r:id="rId9"/>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5">
    <tabColor theme="5"/>
    <pageSetUpPr autoPageBreaks="0"/>
  </sheetPr>
  <dimension ref="A1:Q89"/>
  <sheetViews>
    <sheetView zoomScaleNormal="100" workbookViewId="0">
      <selection sqref="A1:XFD1048576"/>
    </sheetView>
  </sheetViews>
  <sheetFormatPr defaultColWidth="11.42578125" defaultRowHeight="12.75" x14ac:dyDescent="0.2"/>
  <sheetData>
    <row r="1" spans="1:17" ht="22.5" customHeight="1" x14ac:dyDescent="0.25">
      <c r="A1" s="155"/>
      <c r="B1" s="27"/>
      <c r="C1" s="156" t="s">
        <v>0</v>
      </c>
      <c r="D1" s="27"/>
      <c r="E1" s="27"/>
      <c r="F1" s="27"/>
      <c r="G1" s="157"/>
      <c r="H1" s="158"/>
      <c r="I1" s="159"/>
      <c r="J1" s="158"/>
      <c r="K1" s="160"/>
      <c r="L1" s="27"/>
      <c r="M1" s="27"/>
      <c r="N1" s="27"/>
      <c r="O1" s="27"/>
      <c r="P1" s="28"/>
    </row>
    <row r="2" spans="1:17" ht="12.75" customHeight="1" x14ac:dyDescent="0.2">
      <c r="A2" s="60"/>
      <c r="B2" s="12"/>
      <c r="C2" s="184" t="s">
        <v>36</v>
      </c>
      <c r="D2" s="185">
        <f>SUM('2Jul-15Jul'!D2,14)</f>
        <v>43296</v>
      </c>
      <c r="E2" s="186" t="s">
        <v>37</v>
      </c>
      <c r="F2" s="187"/>
      <c r="G2" s="188"/>
      <c r="H2" s="189" t="s">
        <v>38</v>
      </c>
      <c r="I2" s="190"/>
      <c r="J2" s="190"/>
      <c r="K2" s="190"/>
      <c r="L2" s="191">
        <f>+'2Jul-15Jul'!K41</f>
        <v>-40.479166666666664</v>
      </c>
      <c r="M2" s="306" t="s">
        <v>39</v>
      </c>
      <c r="N2" s="307"/>
      <c r="O2" s="307"/>
      <c r="P2" s="308"/>
    </row>
    <row r="3" spans="1:17" ht="12.75" customHeight="1" x14ac:dyDescent="0.2">
      <c r="A3" s="60"/>
      <c r="B3" s="12"/>
      <c r="C3" s="118" t="s">
        <v>40</v>
      </c>
      <c r="D3" s="302" t="str">
        <f>+'2Jul-15Jul'!D3</f>
        <v>Your Name Goes here</v>
      </c>
      <c r="E3" s="303"/>
      <c r="F3" s="303"/>
      <c r="G3" s="304"/>
      <c r="H3" s="122"/>
      <c r="I3" s="120"/>
      <c r="J3" s="120"/>
      <c r="K3" s="120"/>
      <c r="L3" s="121"/>
      <c r="M3" s="309" t="s">
        <v>42</v>
      </c>
      <c r="N3" s="310"/>
      <c r="O3" s="310"/>
      <c r="P3" s="311"/>
    </row>
    <row r="4" spans="1:17" x14ac:dyDescent="0.2">
      <c r="A4" s="60"/>
      <c r="B4" s="12"/>
      <c r="C4" s="118" t="s">
        <v>43</v>
      </c>
      <c r="D4" s="149" t="str">
        <f>+'2Jul-15Jul'!D4</f>
        <v>Pos no.</v>
      </c>
      <c r="E4" s="150"/>
      <c r="F4" s="214" t="s">
        <v>45</v>
      </c>
      <c r="G4" s="151" t="str">
        <f>'2Jul-15Jul'!G4</f>
        <v>Emp ID</v>
      </c>
      <c r="H4" s="122" t="s">
        <v>47</v>
      </c>
      <c r="I4" s="122"/>
      <c r="J4" s="120"/>
      <c r="K4" s="120"/>
      <c r="L4" s="123">
        <f>'2Jul-15Jul'!K78</f>
        <v>0</v>
      </c>
      <c r="M4" s="309" t="s">
        <v>48</v>
      </c>
      <c r="N4" s="310"/>
      <c r="O4" s="310"/>
      <c r="P4" s="311"/>
    </row>
    <row r="5" spans="1:17" ht="13.5" customHeight="1" x14ac:dyDescent="0.2">
      <c r="A5" s="60"/>
      <c r="B5" s="12"/>
      <c r="C5" s="192" t="s">
        <v>49</v>
      </c>
      <c r="D5" s="315" t="str">
        <f>+'2Jul-15Jul'!D5</f>
        <v>Your Unit Name goes here</v>
      </c>
      <c r="E5" s="316"/>
      <c r="F5" s="316"/>
      <c r="G5" s="317"/>
      <c r="H5" s="193" t="s">
        <v>51</v>
      </c>
      <c r="I5" s="193"/>
      <c r="J5" s="194"/>
      <c r="K5" s="194"/>
      <c r="L5" s="195" t="str">
        <f>'2Jul-15Jul'!L5</f>
        <v>FLEX</v>
      </c>
      <c r="M5" s="312" t="s">
        <v>53</v>
      </c>
      <c r="N5" s="313"/>
      <c r="O5" s="313"/>
      <c r="P5" s="314"/>
    </row>
    <row r="6" spans="1:17" x14ac:dyDescent="0.2">
      <c r="A6" s="60"/>
      <c r="B6" s="13"/>
      <c r="C6" s="182" t="s">
        <v>54</v>
      </c>
      <c r="D6" s="146" t="s">
        <v>55</v>
      </c>
      <c r="E6" s="146" t="s">
        <v>56</v>
      </c>
      <c r="F6" s="146" t="s">
        <v>57</v>
      </c>
      <c r="G6" s="146" t="s">
        <v>58</v>
      </c>
      <c r="H6" s="146" t="s">
        <v>59</v>
      </c>
      <c r="I6" s="146" t="s">
        <v>60</v>
      </c>
      <c r="J6" s="146" t="s">
        <v>54</v>
      </c>
      <c r="K6" s="146" t="s">
        <v>55</v>
      </c>
      <c r="L6" s="146" t="s">
        <v>56</v>
      </c>
      <c r="M6" s="146" t="s">
        <v>57</v>
      </c>
      <c r="N6" s="146" t="s">
        <v>58</v>
      </c>
      <c r="O6" s="146" t="s">
        <v>59</v>
      </c>
      <c r="P6" s="183" t="s">
        <v>60</v>
      </c>
    </row>
    <row r="7" spans="1:17" ht="13.5" thickBot="1" x14ac:dyDescent="0.25">
      <c r="A7" s="60"/>
      <c r="B7" s="13"/>
      <c r="C7" s="114">
        <f>D2</f>
        <v>43296</v>
      </c>
      <c r="D7" s="115">
        <f>$C$7+1</f>
        <v>43297</v>
      </c>
      <c r="E7" s="115">
        <f>$C$7+2</f>
        <v>43298</v>
      </c>
      <c r="F7" s="115">
        <f>$C$7+3</f>
        <v>43299</v>
      </c>
      <c r="G7" s="115">
        <f>$C$7+4</f>
        <v>43300</v>
      </c>
      <c r="H7" s="115">
        <f>$C$7+5</f>
        <v>43301</v>
      </c>
      <c r="I7" s="115">
        <f>$C$7+6</f>
        <v>43302</v>
      </c>
      <c r="J7" s="115">
        <f>$C$7+7</f>
        <v>43303</v>
      </c>
      <c r="K7" s="115">
        <f>$C$7+8</f>
        <v>43304</v>
      </c>
      <c r="L7" s="115">
        <f>$C$7+9</f>
        <v>43305</v>
      </c>
      <c r="M7" s="115">
        <f>$C$7+10</f>
        <v>43306</v>
      </c>
      <c r="N7" s="115">
        <f>$C$7+11</f>
        <v>43307</v>
      </c>
      <c r="O7" s="115">
        <f>$C$7+12</f>
        <v>43308</v>
      </c>
      <c r="P7" s="162">
        <f>$C$7+13</f>
        <v>43309</v>
      </c>
      <c r="Q7" s="1"/>
    </row>
    <row r="8" spans="1:17" ht="13.5" thickBot="1" x14ac:dyDescent="0.25">
      <c r="A8" s="118" t="s">
        <v>61</v>
      </c>
      <c r="B8" s="120"/>
      <c r="C8" s="220">
        <f>'2Jul-15Jul'!C8</f>
        <v>0</v>
      </c>
      <c r="D8" s="227">
        <f>'2Jul-15Jul'!D8</f>
        <v>0</v>
      </c>
      <c r="E8" s="230">
        <f>'2Jul-15Jul'!E8</f>
        <v>0.30208333333333331</v>
      </c>
      <c r="F8" s="228">
        <f>'2Jul-15Jul'!F8</f>
        <v>0.30208333333333331</v>
      </c>
      <c r="G8" s="230">
        <f>'2Jul-15Jul'!G8</f>
        <v>0.30208333333333331</v>
      </c>
      <c r="H8" s="228">
        <f>'2Jul-15Jul'!H8</f>
        <v>0.30208333333333331</v>
      </c>
      <c r="I8" s="230">
        <f>'2Jul-15Jul'!I8</f>
        <v>0.30208333333333331</v>
      </c>
      <c r="J8" s="227">
        <f>'2Jul-15Jul'!J8</f>
        <v>0</v>
      </c>
      <c r="K8" s="227">
        <f>'2Jul-15Jul'!K8</f>
        <v>0</v>
      </c>
      <c r="L8" s="230">
        <f>'2Jul-15Jul'!L8</f>
        <v>0.30208333333333331</v>
      </c>
      <c r="M8" s="228">
        <f>'2Jul-15Jul'!M8</f>
        <v>0.30208333333333331</v>
      </c>
      <c r="N8" s="230">
        <f>'2Jul-15Jul'!N8</f>
        <v>0.30208333333333331</v>
      </c>
      <c r="O8" s="228">
        <f>'2Jul-15Jul'!O8</f>
        <v>0.30208333333333331</v>
      </c>
      <c r="P8" s="230">
        <f>'2Jul-15Jul'!P8</f>
        <v>0.30208333333333331</v>
      </c>
      <c r="Q8" s="1"/>
    </row>
    <row r="9" spans="1:17" x14ac:dyDescent="0.2">
      <c r="A9" s="163" t="s">
        <v>62</v>
      </c>
      <c r="B9" s="98" t="s">
        <v>63</v>
      </c>
      <c r="C9" s="221">
        <v>0</v>
      </c>
      <c r="D9" s="221">
        <v>0</v>
      </c>
      <c r="E9" s="231">
        <v>0</v>
      </c>
      <c r="F9" s="229">
        <v>0</v>
      </c>
      <c r="G9" s="231">
        <v>0</v>
      </c>
      <c r="H9" s="229">
        <v>0</v>
      </c>
      <c r="I9" s="231">
        <v>0</v>
      </c>
      <c r="J9" s="221">
        <v>0</v>
      </c>
      <c r="K9" s="221">
        <v>0</v>
      </c>
      <c r="L9" s="231">
        <v>0</v>
      </c>
      <c r="M9" s="229">
        <v>0</v>
      </c>
      <c r="N9" s="231">
        <v>0</v>
      </c>
      <c r="O9" s="229">
        <v>0</v>
      </c>
      <c r="P9" s="231">
        <v>0</v>
      </c>
    </row>
    <row r="10" spans="1:17" x14ac:dyDescent="0.2">
      <c r="A10" s="164"/>
      <c r="B10" s="98" t="s">
        <v>64</v>
      </c>
      <c r="C10" s="221">
        <v>0</v>
      </c>
      <c r="D10" s="221">
        <v>0</v>
      </c>
      <c r="E10" s="231">
        <v>0</v>
      </c>
      <c r="F10" s="229">
        <v>0</v>
      </c>
      <c r="G10" s="231">
        <v>0</v>
      </c>
      <c r="H10" s="229">
        <v>0</v>
      </c>
      <c r="I10" s="231">
        <v>0</v>
      </c>
      <c r="J10" s="221">
        <v>0</v>
      </c>
      <c r="K10" s="221">
        <v>0</v>
      </c>
      <c r="L10" s="231">
        <v>0</v>
      </c>
      <c r="M10" s="229">
        <v>0</v>
      </c>
      <c r="N10" s="231">
        <v>0</v>
      </c>
      <c r="O10" s="229">
        <v>0</v>
      </c>
      <c r="P10" s="231">
        <v>0</v>
      </c>
    </row>
    <row r="11" spans="1:17" x14ac:dyDescent="0.2">
      <c r="A11" s="164"/>
      <c r="B11" s="98" t="s">
        <v>63</v>
      </c>
      <c r="C11" s="221"/>
      <c r="D11" s="221"/>
      <c r="E11" s="231"/>
      <c r="F11" s="229"/>
      <c r="G11" s="231"/>
      <c r="H11" s="229"/>
      <c r="I11" s="231"/>
      <c r="J11" s="221"/>
      <c r="K11" s="221"/>
      <c r="L11" s="231"/>
      <c r="M11" s="229"/>
      <c r="N11" s="231"/>
      <c r="O11" s="229"/>
      <c r="P11" s="236"/>
    </row>
    <row r="12" spans="1:17" x14ac:dyDescent="0.2">
      <c r="A12" s="164"/>
      <c r="B12" s="98" t="s">
        <v>64</v>
      </c>
      <c r="C12" s="221"/>
      <c r="D12" s="221"/>
      <c r="E12" s="231"/>
      <c r="F12" s="229"/>
      <c r="G12" s="231"/>
      <c r="H12" s="229"/>
      <c r="I12" s="231"/>
      <c r="J12" s="221"/>
      <c r="K12" s="221"/>
      <c r="L12" s="231"/>
      <c r="M12" s="229"/>
      <c r="N12" s="231"/>
      <c r="O12" s="229"/>
      <c r="P12" s="236"/>
    </row>
    <row r="13" spans="1:17" ht="13.5" thickBot="1" x14ac:dyDescent="0.25">
      <c r="A13" s="165"/>
      <c r="B13" s="99" t="s">
        <v>65</v>
      </c>
      <c r="C13" s="100">
        <f t="shared" ref="C13:P13" si="0">(C10-C9)+(C12-C11)</f>
        <v>0</v>
      </c>
      <c r="D13" s="100">
        <f t="shared" si="0"/>
        <v>0</v>
      </c>
      <c r="E13" s="100">
        <f t="shared" si="0"/>
        <v>0</v>
      </c>
      <c r="F13" s="100">
        <f t="shared" si="0"/>
        <v>0</v>
      </c>
      <c r="G13" s="100">
        <f t="shared" si="0"/>
        <v>0</v>
      </c>
      <c r="H13" s="100">
        <f t="shared" si="0"/>
        <v>0</v>
      </c>
      <c r="I13" s="100">
        <f t="shared" si="0"/>
        <v>0</v>
      </c>
      <c r="J13" s="100">
        <f t="shared" si="0"/>
        <v>0</v>
      </c>
      <c r="K13" s="100">
        <f t="shared" si="0"/>
        <v>0</v>
      </c>
      <c r="L13" s="100">
        <f t="shared" si="0"/>
        <v>0</v>
      </c>
      <c r="M13" s="100">
        <f t="shared" si="0"/>
        <v>0</v>
      </c>
      <c r="N13" s="100">
        <f t="shared" si="0"/>
        <v>0</v>
      </c>
      <c r="O13" s="100">
        <f t="shared" si="0"/>
        <v>0</v>
      </c>
      <c r="P13" s="166">
        <f t="shared" si="0"/>
        <v>0</v>
      </c>
    </row>
    <row r="14" spans="1:17" x14ac:dyDescent="0.2">
      <c r="A14" s="167" t="s">
        <v>66</v>
      </c>
      <c r="B14" s="101" t="s">
        <v>63</v>
      </c>
      <c r="C14" s="222">
        <v>0</v>
      </c>
      <c r="D14" s="222">
        <v>0</v>
      </c>
      <c r="E14" s="232">
        <v>0</v>
      </c>
      <c r="F14" s="240">
        <v>0</v>
      </c>
      <c r="G14" s="232">
        <v>0</v>
      </c>
      <c r="H14" s="240">
        <v>0</v>
      </c>
      <c r="I14" s="232">
        <v>0</v>
      </c>
      <c r="J14" s="222">
        <v>0</v>
      </c>
      <c r="K14" s="222">
        <v>0</v>
      </c>
      <c r="L14" s="231">
        <v>0</v>
      </c>
      <c r="M14" s="240">
        <v>0</v>
      </c>
      <c r="N14" s="231">
        <v>0</v>
      </c>
      <c r="O14" s="240">
        <v>0</v>
      </c>
      <c r="P14" s="231">
        <v>0</v>
      </c>
    </row>
    <row r="15" spans="1:17" x14ac:dyDescent="0.2">
      <c r="A15" s="164"/>
      <c r="B15" s="98" t="s">
        <v>64</v>
      </c>
      <c r="C15" s="221">
        <v>0</v>
      </c>
      <c r="D15" s="221">
        <v>0</v>
      </c>
      <c r="E15" s="231">
        <v>0</v>
      </c>
      <c r="F15" s="229">
        <v>0</v>
      </c>
      <c r="G15" s="231">
        <v>0</v>
      </c>
      <c r="H15" s="229">
        <v>0</v>
      </c>
      <c r="I15" s="231">
        <v>0</v>
      </c>
      <c r="J15" s="221">
        <v>0</v>
      </c>
      <c r="K15" s="221">
        <v>0</v>
      </c>
      <c r="L15" s="231">
        <v>0</v>
      </c>
      <c r="M15" s="229">
        <v>0</v>
      </c>
      <c r="N15" s="231">
        <v>0</v>
      </c>
      <c r="O15" s="229">
        <v>0</v>
      </c>
      <c r="P15" s="231">
        <v>0</v>
      </c>
    </row>
    <row r="16" spans="1:17" x14ac:dyDescent="0.2">
      <c r="A16" s="164"/>
      <c r="B16" s="98" t="s">
        <v>63</v>
      </c>
      <c r="C16" s="221"/>
      <c r="D16" s="221"/>
      <c r="E16" s="231"/>
      <c r="F16" s="229"/>
      <c r="G16" s="231"/>
      <c r="H16" s="229"/>
      <c r="I16" s="231"/>
      <c r="J16" s="221"/>
      <c r="K16" s="221"/>
      <c r="L16" s="231"/>
      <c r="M16" s="229"/>
      <c r="N16" s="231"/>
      <c r="O16" s="229"/>
      <c r="P16" s="236"/>
    </row>
    <row r="17" spans="1:16" x14ac:dyDescent="0.2">
      <c r="A17" s="164"/>
      <c r="B17" s="98" t="s">
        <v>64</v>
      </c>
      <c r="C17" s="221"/>
      <c r="D17" s="221"/>
      <c r="E17" s="231"/>
      <c r="F17" s="229"/>
      <c r="G17" s="231"/>
      <c r="H17" s="229"/>
      <c r="I17" s="231"/>
      <c r="J17" s="221"/>
      <c r="K17" s="221"/>
      <c r="L17" s="231"/>
      <c r="M17" s="229"/>
      <c r="N17" s="231"/>
      <c r="O17" s="229"/>
      <c r="P17" s="236"/>
    </row>
    <row r="18" spans="1:16" ht="13.5" thickBot="1" x14ac:dyDescent="0.25">
      <c r="A18" s="164"/>
      <c r="B18" s="102" t="s">
        <v>65</v>
      </c>
      <c r="C18" s="100">
        <f t="shared" ref="C18:P18" si="1">(C15-C14)+(C17-C16)</f>
        <v>0</v>
      </c>
      <c r="D18" s="100">
        <f t="shared" si="1"/>
        <v>0</v>
      </c>
      <c r="E18" s="100">
        <f t="shared" si="1"/>
        <v>0</v>
      </c>
      <c r="F18" s="100">
        <f t="shared" si="1"/>
        <v>0</v>
      </c>
      <c r="G18" s="100">
        <f t="shared" si="1"/>
        <v>0</v>
      </c>
      <c r="H18" s="100">
        <f t="shared" si="1"/>
        <v>0</v>
      </c>
      <c r="I18" s="100">
        <f t="shared" si="1"/>
        <v>0</v>
      </c>
      <c r="J18" s="100">
        <f t="shared" si="1"/>
        <v>0</v>
      </c>
      <c r="K18" s="100">
        <f t="shared" si="1"/>
        <v>0</v>
      </c>
      <c r="L18" s="100">
        <f t="shared" si="1"/>
        <v>0</v>
      </c>
      <c r="M18" s="100">
        <f t="shared" si="1"/>
        <v>0</v>
      </c>
      <c r="N18" s="100">
        <f t="shared" si="1"/>
        <v>0</v>
      </c>
      <c r="O18" s="100">
        <f t="shared" si="1"/>
        <v>0</v>
      </c>
      <c r="P18" s="166">
        <f t="shared" si="1"/>
        <v>0</v>
      </c>
    </row>
    <row r="19" spans="1:16" ht="13.5" thickBot="1" x14ac:dyDescent="0.25">
      <c r="A19" s="168" t="s">
        <v>67</v>
      </c>
      <c r="B19" s="103"/>
      <c r="C19" s="104">
        <f t="shared" ref="C19:P19" si="2">C13+C18</f>
        <v>0</v>
      </c>
      <c r="D19" s="104">
        <f t="shared" si="2"/>
        <v>0</v>
      </c>
      <c r="E19" s="104">
        <f t="shared" si="2"/>
        <v>0</v>
      </c>
      <c r="F19" s="104">
        <f t="shared" si="2"/>
        <v>0</v>
      </c>
      <c r="G19" s="104">
        <f t="shared" si="2"/>
        <v>0</v>
      </c>
      <c r="H19" s="104">
        <f t="shared" si="2"/>
        <v>0</v>
      </c>
      <c r="I19" s="104">
        <f t="shared" si="2"/>
        <v>0</v>
      </c>
      <c r="J19" s="104">
        <f t="shared" si="2"/>
        <v>0</v>
      </c>
      <c r="K19" s="104">
        <f t="shared" si="2"/>
        <v>0</v>
      </c>
      <c r="L19" s="104">
        <f t="shared" si="2"/>
        <v>0</v>
      </c>
      <c r="M19" s="104">
        <f t="shared" si="2"/>
        <v>0</v>
      </c>
      <c r="N19" s="104">
        <f t="shared" si="2"/>
        <v>0</v>
      </c>
      <c r="O19" s="104">
        <f t="shared" si="2"/>
        <v>0</v>
      </c>
      <c r="P19" s="169">
        <f t="shared" si="2"/>
        <v>0</v>
      </c>
    </row>
    <row r="20" spans="1:16" x14ac:dyDescent="0.2">
      <c r="A20" s="164"/>
      <c r="B20" s="105" t="s">
        <v>68</v>
      </c>
      <c r="C20" s="221"/>
      <c r="D20" s="221"/>
      <c r="E20" s="231" t="s">
        <v>69</v>
      </c>
      <c r="F20" s="229" t="s">
        <v>69</v>
      </c>
      <c r="G20" s="231" t="s">
        <v>69</v>
      </c>
      <c r="H20" s="229" t="s">
        <v>69</v>
      </c>
      <c r="I20" s="231" t="s">
        <v>69</v>
      </c>
      <c r="J20" s="221"/>
      <c r="K20" s="221"/>
      <c r="L20" s="231"/>
      <c r="M20" s="229"/>
      <c r="N20" s="231"/>
      <c r="O20" s="229"/>
      <c r="P20" s="236"/>
    </row>
    <row r="21" spans="1:16" x14ac:dyDescent="0.2">
      <c r="A21" s="167" t="s">
        <v>70</v>
      </c>
      <c r="B21" s="105" t="s">
        <v>71</v>
      </c>
      <c r="C21" s="221"/>
      <c r="D21" s="221"/>
      <c r="E21" s="231"/>
      <c r="F21" s="229"/>
      <c r="G21" s="231"/>
      <c r="H21" s="229"/>
      <c r="I21" s="231"/>
      <c r="J21" s="221"/>
      <c r="K21" s="221"/>
      <c r="L21" s="231"/>
      <c r="M21" s="229"/>
      <c r="N21" s="231"/>
      <c r="O21" s="229"/>
      <c r="P21" s="236"/>
    </row>
    <row r="22" spans="1:16" x14ac:dyDescent="0.2">
      <c r="A22" s="167" t="s">
        <v>72</v>
      </c>
      <c r="B22" s="105" t="s">
        <v>73</v>
      </c>
      <c r="C22" s="221"/>
      <c r="D22" s="221"/>
      <c r="E22" s="231"/>
      <c r="F22" s="229"/>
      <c r="G22" s="231"/>
      <c r="H22" s="229"/>
      <c r="I22" s="231"/>
      <c r="J22" s="221"/>
      <c r="K22" s="221"/>
      <c r="L22" s="231"/>
      <c r="M22" s="229"/>
      <c r="N22" s="231"/>
      <c r="O22" s="229"/>
      <c r="P22" s="236"/>
    </row>
    <row r="23" spans="1:16" x14ac:dyDescent="0.2">
      <c r="A23" s="167" t="s">
        <v>74</v>
      </c>
      <c r="B23" s="105" t="s">
        <v>75</v>
      </c>
      <c r="C23" s="221"/>
      <c r="D23" s="221"/>
      <c r="E23" s="231"/>
      <c r="F23" s="229"/>
      <c r="G23" s="231"/>
      <c r="H23" s="229"/>
      <c r="I23" s="231"/>
      <c r="J23" s="221"/>
      <c r="K23" s="221"/>
      <c r="L23" s="231"/>
      <c r="M23" s="229" t="s">
        <v>69</v>
      </c>
      <c r="N23" s="231"/>
      <c r="O23" s="229"/>
      <c r="P23" s="236"/>
    </row>
    <row r="24" spans="1:16" x14ac:dyDescent="0.2">
      <c r="A24" s="167" t="s">
        <v>76</v>
      </c>
      <c r="B24" s="105" t="s">
        <v>77</v>
      </c>
      <c r="C24" s="223"/>
      <c r="D24" s="221"/>
      <c r="E24" s="231"/>
      <c r="F24" s="229"/>
      <c r="G24" s="231"/>
      <c r="H24" s="229"/>
      <c r="I24" s="231"/>
      <c r="J24" s="221"/>
      <c r="K24" s="221"/>
      <c r="L24" s="231"/>
      <c r="M24" s="229"/>
      <c r="N24" s="231"/>
      <c r="O24" s="229"/>
      <c r="P24" s="236"/>
    </row>
    <row r="25" spans="1:16" ht="13.5" thickBot="1" x14ac:dyDescent="0.25">
      <c r="A25" s="164"/>
      <c r="B25" s="106" t="s">
        <v>78</v>
      </c>
      <c r="C25" s="224"/>
      <c r="D25" s="224"/>
      <c r="E25" s="233"/>
      <c r="F25" s="241"/>
      <c r="G25" s="233"/>
      <c r="H25" s="241"/>
      <c r="I25" s="233"/>
      <c r="J25" s="224"/>
      <c r="K25" s="224"/>
      <c r="L25" s="233"/>
      <c r="M25" s="241"/>
      <c r="N25" s="233"/>
      <c r="O25" s="241"/>
      <c r="P25" s="237"/>
    </row>
    <row r="26" spans="1:16" ht="13.5" thickBot="1" x14ac:dyDescent="0.25">
      <c r="A26" s="170" t="s">
        <v>79</v>
      </c>
      <c r="B26" s="107"/>
      <c r="C26" s="108">
        <f t="shared" ref="C26:P26" si="3">SUM(C20:C25)</f>
        <v>0</v>
      </c>
      <c r="D26" s="108">
        <f t="shared" si="3"/>
        <v>0</v>
      </c>
      <c r="E26" s="108">
        <f t="shared" si="3"/>
        <v>0</v>
      </c>
      <c r="F26" s="108">
        <f t="shared" si="3"/>
        <v>0</v>
      </c>
      <c r="G26" s="108">
        <f t="shared" si="3"/>
        <v>0</v>
      </c>
      <c r="H26" s="108">
        <f t="shared" si="3"/>
        <v>0</v>
      </c>
      <c r="I26" s="108">
        <f t="shared" si="3"/>
        <v>0</v>
      </c>
      <c r="J26" s="108">
        <f t="shared" si="3"/>
        <v>0</v>
      </c>
      <c r="K26" s="108">
        <f t="shared" si="3"/>
        <v>0</v>
      </c>
      <c r="L26" s="108">
        <f t="shared" si="3"/>
        <v>0</v>
      </c>
      <c r="M26" s="108">
        <f t="shared" si="3"/>
        <v>0</v>
      </c>
      <c r="N26" s="108">
        <f t="shared" si="3"/>
        <v>0</v>
      </c>
      <c r="O26" s="108">
        <f t="shared" si="3"/>
        <v>0</v>
      </c>
      <c r="P26" s="171">
        <f t="shared" si="3"/>
        <v>0</v>
      </c>
    </row>
    <row r="27" spans="1:16" ht="13.5" thickBot="1" x14ac:dyDescent="0.25">
      <c r="A27" s="172" t="s">
        <v>80</v>
      </c>
      <c r="B27" s="109"/>
      <c r="C27" s="110" t="str">
        <f t="shared" ref="C27:P27" si="4">IF(C29&gt;=C8,"0:00",C8-C29)</f>
        <v>0:00</v>
      </c>
      <c r="D27" s="110" t="str">
        <f t="shared" si="4"/>
        <v>0:00</v>
      </c>
      <c r="E27" s="110">
        <f t="shared" si="4"/>
        <v>0.30208333333333331</v>
      </c>
      <c r="F27" s="110">
        <f t="shared" si="4"/>
        <v>0.30208333333333331</v>
      </c>
      <c r="G27" s="110">
        <f t="shared" si="4"/>
        <v>0.30208333333333331</v>
      </c>
      <c r="H27" s="110">
        <f t="shared" si="4"/>
        <v>0.30208333333333331</v>
      </c>
      <c r="I27" s="110">
        <f t="shared" si="4"/>
        <v>0.30208333333333331</v>
      </c>
      <c r="J27" s="110" t="str">
        <f t="shared" si="4"/>
        <v>0:00</v>
      </c>
      <c r="K27" s="110" t="str">
        <f t="shared" si="4"/>
        <v>0:00</v>
      </c>
      <c r="L27" s="110">
        <f t="shared" si="4"/>
        <v>0.30208333333333331</v>
      </c>
      <c r="M27" s="110">
        <f t="shared" si="4"/>
        <v>0.30208333333333331</v>
      </c>
      <c r="N27" s="110">
        <f t="shared" si="4"/>
        <v>0.30208333333333331</v>
      </c>
      <c r="O27" s="110">
        <f t="shared" si="4"/>
        <v>0.30208333333333331</v>
      </c>
      <c r="P27" s="173">
        <f t="shared" si="4"/>
        <v>0.30208333333333331</v>
      </c>
    </row>
    <row r="28" spans="1:16" ht="13.5" thickBot="1" x14ac:dyDescent="0.25">
      <c r="A28" s="174" t="s">
        <v>81</v>
      </c>
      <c r="B28" s="111"/>
      <c r="C28" s="225" t="s">
        <v>82</v>
      </c>
      <c r="D28" s="225" t="s">
        <v>82</v>
      </c>
      <c r="E28" s="234" t="s">
        <v>82</v>
      </c>
      <c r="F28" s="242" t="s">
        <v>82</v>
      </c>
      <c r="G28" s="234" t="s">
        <v>82</v>
      </c>
      <c r="H28" s="242" t="s">
        <v>82</v>
      </c>
      <c r="I28" s="234" t="s">
        <v>82</v>
      </c>
      <c r="J28" s="225" t="s">
        <v>82</v>
      </c>
      <c r="K28" s="225" t="s">
        <v>82</v>
      </c>
      <c r="L28" s="234" t="s">
        <v>82</v>
      </c>
      <c r="M28" s="242" t="s">
        <v>82</v>
      </c>
      <c r="N28" s="234" t="s">
        <v>82</v>
      </c>
      <c r="O28" s="242" t="s">
        <v>82</v>
      </c>
      <c r="P28" s="238" t="s">
        <v>82</v>
      </c>
    </row>
    <row r="29" spans="1:16" ht="13.5" thickTop="1" x14ac:dyDescent="0.2">
      <c r="A29" s="175" t="s">
        <v>83</v>
      </c>
      <c r="B29" s="141"/>
      <c r="C29" s="145">
        <f t="shared" ref="C29:P29" si="5">C26+C19</f>
        <v>0</v>
      </c>
      <c r="D29" s="145">
        <f t="shared" si="5"/>
        <v>0</v>
      </c>
      <c r="E29" s="145">
        <f t="shared" si="5"/>
        <v>0</v>
      </c>
      <c r="F29" s="145">
        <f t="shared" si="5"/>
        <v>0</v>
      </c>
      <c r="G29" s="145">
        <f t="shared" si="5"/>
        <v>0</v>
      </c>
      <c r="H29" s="145">
        <f t="shared" si="5"/>
        <v>0</v>
      </c>
      <c r="I29" s="145">
        <f t="shared" si="5"/>
        <v>0</v>
      </c>
      <c r="J29" s="145">
        <f t="shared" si="5"/>
        <v>0</v>
      </c>
      <c r="K29" s="145">
        <f t="shared" si="5"/>
        <v>0</v>
      </c>
      <c r="L29" s="145">
        <f t="shared" si="5"/>
        <v>0</v>
      </c>
      <c r="M29" s="145">
        <f t="shared" si="5"/>
        <v>0</v>
      </c>
      <c r="N29" s="145">
        <f t="shared" si="5"/>
        <v>0</v>
      </c>
      <c r="O29" s="145">
        <f t="shared" si="5"/>
        <v>0</v>
      </c>
      <c r="P29" s="176">
        <f t="shared" si="5"/>
        <v>0</v>
      </c>
    </row>
    <row r="30" spans="1:16" x14ac:dyDescent="0.2">
      <c r="A30" s="177" t="s">
        <v>84</v>
      </c>
      <c r="B30" s="142"/>
      <c r="C30" s="226">
        <f>IF(L3 ="Y", 0-L2, L2)</f>
        <v>-40.479166666666664</v>
      </c>
      <c r="D30" s="226">
        <f t="shared" ref="D30:P30" si="6">C32</f>
        <v>-40.479166666666664</v>
      </c>
      <c r="E30" s="235">
        <f t="shared" si="6"/>
        <v>-40.479166666666664</v>
      </c>
      <c r="F30" s="243">
        <f t="shared" si="6"/>
        <v>-40.78125</v>
      </c>
      <c r="G30" s="235">
        <f t="shared" si="6"/>
        <v>-41.083333333333336</v>
      </c>
      <c r="H30" s="243">
        <f t="shared" si="6"/>
        <v>-41.385416666666671</v>
      </c>
      <c r="I30" s="235">
        <f t="shared" si="6"/>
        <v>-41.687500000000007</v>
      </c>
      <c r="J30" s="226">
        <f t="shared" si="6"/>
        <v>-41.989583333333343</v>
      </c>
      <c r="K30" s="226">
        <f t="shared" si="6"/>
        <v>-41.989583333333343</v>
      </c>
      <c r="L30" s="235">
        <f t="shared" si="6"/>
        <v>-41.989583333333343</v>
      </c>
      <c r="M30" s="243">
        <f t="shared" si="6"/>
        <v>-42.291666666666679</v>
      </c>
      <c r="N30" s="235">
        <f t="shared" si="6"/>
        <v>-42.593750000000014</v>
      </c>
      <c r="O30" s="243">
        <f t="shared" si="6"/>
        <v>-42.89583333333335</v>
      </c>
      <c r="P30" s="239">
        <f t="shared" si="6"/>
        <v>-43.197916666666686</v>
      </c>
    </row>
    <row r="31" spans="1:16" x14ac:dyDescent="0.2">
      <c r="A31" s="177" t="s">
        <v>85</v>
      </c>
      <c r="B31" s="142"/>
      <c r="C31" s="226">
        <f t="shared" ref="C31:P31" si="7">IF(AND(C29=0,C27=0),"0:00", C29-C8)</f>
        <v>0</v>
      </c>
      <c r="D31" s="226">
        <f t="shared" si="7"/>
        <v>0</v>
      </c>
      <c r="E31" s="235">
        <f t="shared" si="7"/>
        <v>-0.30208333333333331</v>
      </c>
      <c r="F31" s="243">
        <f t="shared" si="7"/>
        <v>-0.30208333333333331</v>
      </c>
      <c r="G31" s="235">
        <f t="shared" si="7"/>
        <v>-0.30208333333333331</v>
      </c>
      <c r="H31" s="243">
        <f t="shared" si="7"/>
        <v>-0.30208333333333331</v>
      </c>
      <c r="I31" s="235">
        <f t="shared" si="7"/>
        <v>-0.30208333333333331</v>
      </c>
      <c r="J31" s="226">
        <f t="shared" si="7"/>
        <v>0</v>
      </c>
      <c r="K31" s="226">
        <f t="shared" si="7"/>
        <v>0</v>
      </c>
      <c r="L31" s="235">
        <f t="shared" si="7"/>
        <v>-0.30208333333333331</v>
      </c>
      <c r="M31" s="243">
        <f t="shared" si="7"/>
        <v>-0.30208333333333331</v>
      </c>
      <c r="N31" s="235">
        <f t="shared" si="7"/>
        <v>-0.30208333333333331</v>
      </c>
      <c r="O31" s="243">
        <f t="shared" si="7"/>
        <v>-0.30208333333333331</v>
      </c>
      <c r="P31" s="239">
        <f t="shared" si="7"/>
        <v>-0.30208333333333331</v>
      </c>
    </row>
    <row r="32" spans="1:16" ht="13.5" thickBot="1" x14ac:dyDescent="0.25">
      <c r="A32" s="178" t="s">
        <v>86</v>
      </c>
      <c r="B32" s="143"/>
      <c r="C32" s="144">
        <f t="shared" ref="C32:P32" si="8">C30+C31</f>
        <v>-40.479166666666664</v>
      </c>
      <c r="D32" s="144">
        <f t="shared" si="8"/>
        <v>-40.479166666666664</v>
      </c>
      <c r="E32" s="144">
        <f t="shared" si="8"/>
        <v>-40.78125</v>
      </c>
      <c r="F32" s="144">
        <f t="shared" si="8"/>
        <v>-41.083333333333336</v>
      </c>
      <c r="G32" s="144">
        <f t="shared" si="8"/>
        <v>-41.385416666666671</v>
      </c>
      <c r="H32" s="144">
        <f t="shared" si="8"/>
        <v>-41.687500000000007</v>
      </c>
      <c r="I32" s="144">
        <f t="shared" si="8"/>
        <v>-41.989583333333343</v>
      </c>
      <c r="J32" s="144">
        <f t="shared" si="8"/>
        <v>-41.989583333333343</v>
      </c>
      <c r="K32" s="144">
        <f t="shared" si="8"/>
        <v>-41.989583333333343</v>
      </c>
      <c r="L32" s="144">
        <f t="shared" si="8"/>
        <v>-42.291666666666679</v>
      </c>
      <c r="M32" s="144">
        <f t="shared" si="8"/>
        <v>-42.593750000000014</v>
      </c>
      <c r="N32" s="144">
        <f t="shared" si="8"/>
        <v>-42.89583333333335</v>
      </c>
      <c r="O32" s="144">
        <f t="shared" si="8"/>
        <v>-43.197916666666686</v>
      </c>
      <c r="P32" s="179">
        <f t="shared" si="8"/>
        <v>-43.500000000000021</v>
      </c>
    </row>
    <row r="33" spans="1:16" ht="13.5" thickBot="1" x14ac:dyDescent="0.25">
      <c r="A33" s="60"/>
      <c r="B33" s="12"/>
      <c r="C33" s="12"/>
      <c r="D33" s="12"/>
      <c r="E33" s="12"/>
      <c r="F33" s="12"/>
      <c r="G33" s="12"/>
      <c r="H33" s="12"/>
      <c r="I33" s="12"/>
      <c r="J33" s="12"/>
      <c r="K33" s="12"/>
      <c r="L33" s="12"/>
      <c r="M33" s="12"/>
      <c r="N33" s="12"/>
      <c r="O33" s="12"/>
      <c r="P33" s="30"/>
    </row>
    <row r="34" spans="1:16" x14ac:dyDescent="0.2">
      <c r="A34" s="60"/>
      <c r="B34" s="57"/>
      <c r="C34" s="12"/>
      <c r="D34" s="12"/>
      <c r="E34" s="12"/>
      <c r="F34" s="12"/>
      <c r="G34" s="12"/>
      <c r="H34" s="127"/>
      <c r="I34" s="128"/>
      <c r="J34" s="305" t="s">
        <v>87</v>
      </c>
      <c r="K34" s="305"/>
      <c r="L34" s="305"/>
      <c r="M34" s="305"/>
      <c r="N34" s="128"/>
      <c r="O34" s="129"/>
      <c r="P34" s="30"/>
    </row>
    <row r="35" spans="1:16" x14ac:dyDescent="0.2">
      <c r="A35" s="60"/>
      <c r="B35" s="59"/>
      <c r="C35" s="12"/>
      <c r="D35" s="12"/>
      <c r="E35" s="12"/>
      <c r="F35" s="31"/>
      <c r="G35" s="12"/>
      <c r="H35" s="130"/>
      <c r="I35" s="91"/>
      <c r="J35" s="91"/>
      <c r="K35" s="91"/>
      <c r="L35" s="91"/>
      <c r="M35" s="91"/>
      <c r="N35" s="91"/>
      <c r="O35" s="131"/>
      <c r="P35" s="30"/>
    </row>
    <row r="36" spans="1:16" x14ac:dyDescent="0.2">
      <c r="A36" s="180" t="s">
        <v>88</v>
      </c>
      <c r="B36" s="33"/>
      <c r="C36" s="33"/>
      <c r="D36" s="33"/>
      <c r="E36" s="33"/>
      <c r="F36" s="12" t="s">
        <v>89</v>
      </c>
      <c r="G36" s="35"/>
      <c r="H36" s="132" t="s">
        <v>90</v>
      </c>
      <c r="I36" s="96"/>
      <c r="J36" s="96"/>
      <c r="K36" s="90">
        <f>C30</f>
        <v>-40.479166666666664</v>
      </c>
      <c r="L36" s="93" t="s">
        <v>91</v>
      </c>
      <c r="M36" s="91" t="s">
        <v>68</v>
      </c>
      <c r="N36" s="97">
        <f>SUM(C20:P20)</f>
        <v>0</v>
      </c>
      <c r="O36" s="131"/>
      <c r="P36" s="30"/>
    </row>
    <row r="37" spans="1:16" x14ac:dyDescent="0.2">
      <c r="A37" s="60" t="s">
        <v>92</v>
      </c>
      <c r="B37" s="12"/>
      <c r="C37" s="12"/>
      <c r="D37" s="12"/>
      <c r="E37" s="12"/>
      <c r="F37" s="12"/>
      <c r="G37" s="12"/>
      <c r="H37" s="132" t="s">
        <v>93</v>
      </c>
      <c r="I37" s="96"/>
      <c r="J37" s="96"/>
      <c r="K37" s="90">
        <f>SUM(C19:P19)</f>
        <v>0</v>
      </c>
      <c r="L37" s="91"/>
      <c r="M37" s="91" t="s">
        <v>71</v>
      </c>
      <c r="N37" s="97">
        <f>SUM(C21:P21)</f>
        <v>0</v>
      </c>
      <c r="O37" s="131"/>
      <c r="P37" s="30"/>
    </row>
    <row r="38" spans="1:16" x14ac:dyDescent="0.2">
      <c r="A38" s="60"/>
      <c r="B38" s="12"/>
      <c r="C38" s="12"/>
      <c r="D38" s="12"/>
      <c r="E38" s="12"/>
      <c r="F38" s="12"/>
      <c r="G38" s="12"/>
      <c r="H38" s="132" t="s">
        <v>94</v>
      </c>
      <c r="I38" s="96"/>
      <c r="J38" s="96"/>
      <c r="K38" s="90">
        <f>SUM(C26:P26)</f>
        <v>0</v>
      </c>
      <c r="L38" s="91"/>
      <c r="M38" s="91" t="s">
        <v>73</v>
      </c>
      <c r="N38" s="97">
        <f>SUM(C22:P22)</f>
        <v>0</v>
      </c>
      <c r="O38" s="131"/>
      <c r="P38" s="30"/>
    </row>
    <row r="39" spans="1:16" x14ac:dyDescent="0.2">
      <c r="A39" s="60"/>
      <c r="B39" s="12"/>
      <c r="C39" s="12"/>
      <c r="D39" s="12"/>
      <c r="E39" s="12"/>
      <c r="F39" s="12"/>
      <c r="G39" s="12"/>
      <c r="H39" s="132" t="s">
        <v>95</v>
      </c>
      <c r="I39" s="96"/>
      <c r="J39" s="96"/>
      <c r="K39" s="90">
        <f>SUM(C8:P8)</f>
        <v>3.0208333333333335</v>
      </c>
      <c r="L39" s="91"/>
      <c r="M39" s="91" t="s">
        <v>78</v>
      </c>
      <c r="N39" s="97">
        <f>SUM(C25:P25)</f>
        <v>0</v>
      </c>
      <c r="O39" s="131"/>
      <c r="P39" s="30"/>
    </row>
    <row r="40" spans="1:16" x14ac:dyDescent="0.2">
      <c r="A40" s="60"/>
      <c r="B40" s="12"/>
      <c r="C40" s="12"/>
      <c r="D40" s="12"/>
      <c r="E40" s="12"/>
      <c r="F40" s="31"/>
      <c r="G40" s="12"/>
      <c r="H40" s="133"/>
      <c r="I40" s="91"/>
      <c r="J40" s="91"/>
      <c r="K40" s="91"/>
      <c r="L40" s="91"/>
      <c r="M40" s="91" t="s">
        <v>96</v>
      </c>
      <c r="N40" s="97">
        <f>SUM(C24:P24)</f>
        <v>0</v>
      </c>
      <c r="O40" s="131"/>
      <c r="P40" s="30"/>
    </row>
    <row r="41" spans="1:16" x14ac:dyDescent="0.2">
      <c r="A41" s="180" t="s">
        <v>97</v>
      </c>
      <c r="B41" s="33"/>
      <c r="C41" s="33"/>
      <c r="D41" s="33"/>
      <c r="E41" s="33"/>
      <c r="F41" s="33" t="s">
        <v>89</v>
      </c>
      <c r="G41" s="12"/>
      <c r="H41" s="134"/>
      <c r="I41" s="96"/>
      <c r="J41" s="95" t="s">
        <v>98</v>
      </c>
      <c r="K41" s="97">
        <f>(SUM(K36:K38)-(K39))</f>
        <v>-43.5</v>
      </c>
      <c r="L41" s="91"/>
      <c r="M41" s="94" t="s">
        <v>99</v>
      </c>
      <c r="N41" s="97">
        <f>SUM(C27:P27)</f>
        <v>3.0208333333333335</v>
      </c>
      <c r="O41" s="131"/>
      <c r="P41" s="30"/>
    </row>
    <row r="42" spans="1:16" ht="13.5" thickBot="1" x14ac:dyDescent="0.25">
      <c r="A42" s="60" t="s">
        <v>100</v>
      </c>
      <c r="B42" s="12"/>
      <c r="C42" s="12"/>
      <c r="D42" s="12"/>
      <c r="E42" s="12"/>
      <c r="F42" s="12"/>
      <c r="G42" s="12"/>
      <c r="H42" s="135"/>
      <c r="I42" s="136"/>
      <c r="J42" s="137" t="s">
        <v>101</v>
      </c>
      <c r="K42" s="138">
        <f>K78</f>
        <v>0</v>
      </c>
      <c r="L42" s="139"/>
      <c r="M42" s="139"/>
      <c r="N42" s="139"/>
      <c r="O42" s="140"/>
      <c r="P42" s="30"/>
    </row>
    <row r="43" spans="1:16" ht="13.5" thickBot="1" x14ac:dyDescent="0.25">
      <c r="A43" s="181"/>
      <c r="B43" s="37"/>
      <c r="C43" s="37"/>
      <c r="D43" s="37"/>
      <c r="E43" s="37"/>
      <c r="F43" s="37"/>
      <c r="G43" s="37"/>
      <c r="H43" s="37"/>
      <c r="I43" s="37"/>
      <c r="J43" s="37"/>
      <c r="K43" s="37"/>
      <c r="L43" s="37"/>
      <c r="M43" s="37"/>
      <c r="N43" s="37"/>
      <c r="O43" s="37"/>
      <c r="P43" s="38"/>
    </row>
    <row r="44" spans="1:16" ht="13.5" customHeight="1" x14ac:dyDescent="0.25">
      <c r="A44" s="155"/>
      <c r="B44" s="27"/>
      <c r="C44" s="156"/>
      <c r="D44" s="27"/>
      <c r="E44" s="27"/>
      <c r="F44" s="27"/>
      <c r="G44" s="157"/>
      <c r="H44" s="158"/>
      <c r="I44" s="159"/>
      <c r="J44" s="158"/>
      <c r="K44" s="160"/>
      <c r="L44" s="27"/>
      <c r="M44" s="27"/>
      <c r="N44" s="27"/>
      <c r="O44" s="27"/>
      <c r="P44" s="212"/>
    </row>
    <row r="45" spans="1:16" ht="13.5" customHeight="1" thickBot="1" x14ac:dyDescent="0.25">
      <c r="A45" s="12"/>
      <c r="B45" s="12"/>
      <c r="C45" s="12"/>
      <c r="D45" s="12"/>
      <c r="E45" s="12"/>
      <c r="F45" s="12"/>
      <c r="G45" s="12"/>
      <c r="H45" s="12"/>
      <c r="I45" s="12"/>
      <c r="J45" s="12"/>
      <c r="K45" s="12"/>
      <c r="L45" s="12"/>
      <c r="M45" s="12"/>
      <c r="N45" s="12"/>
      <c r="O45" s="12"/>
      <c r="P45" s="12"/>
    </row>
    <row r="46" spans="1:16" ht="19.5" thickTop="1" thickBot="1" x14ac:dyDescent="0.3">
      <c r="A46" s="3"/>
      <c r="B46" s="4"/>
      <c r="C46" s="5" t="s">
        <v>102</v>
      </c>
      <c r="D46" s="4"/>
      <c r="E46" s="4"/>
      <c r="F46" s="4"/>
      <c r="G46" s="6"/>
      <c r="H46" s="7"/>
      <c r="I46" s="8"/>
      <c r="J46" s="7"/>
      <c r="K46" s="9"/>
      <c r="L46" s="4"/>
      <c r="M46" s="4"/>
      <c r="N46" s="4"/>
      <c r="O46" s="4"/>
      <c r="P46" s="10"/>
    </row>
    <row r="47" spans="1:16" x14ac:dyDescent="0.2">
      <c r="A47" s="11"/>
      <c r="B47" s="12"/>
      <c r="C47" s="76" t="s">
        <v>36</v>
      </c>
      <c r="D47" s="196">
        <f>D2</f>
        <v>43296</v>
      </c>
      <c r="E47" s="83" t="s">
        <v>37</v>
      </c>
      <c r="F47" s="197"/>
      <c r="G47" s="79"/>
      <c r="H47" s="79"/>
      <c r="I47" s="79"/>
      <c r="J47" s="198"/>
      <c r="K47" s="79"/>
      <c r="L47" s="79"/>
      <c r="M47" s="79"/>
      <c r="N47" s="79"/>
      <c r="O47" s="79"/>
      <c r="P47" s="199"/>
    </row>
    <row r="48" spans="1:16" x14ac:dyDescent="0.2">
      <c r="A48" s="11"/>
      <c r="B48" s="12"/>
      <c r="C48" s="77" t="s">
        <v>40</v>
      </c>
      <c r="D48" s="201" t="str">
        <f>D3</f>
        <v>Your Name Goes here</v>
      </c>
      <c r="E48" s="201"/>
      <c r="F48" s="201"/>
      <c r="G48" s="80"/>
      <c r="H48" s="80"/>
      <c r="I48" s="81"/>
      <c r="J48" s="80"/>
      <c r="K48" s="80"/>
      <c r="L48" s="80"/>
      <c r="M48" s="80"/>
      <c r="N48" s="80"/>
      <c r="O48" s="80"/>
      <c r="P48" s="200"/>
    </row>
    <row r="49" spans="1:17" x14ac:dyDescent="0.2">
      <c r="A49" s="11"/>
      <c r="B49" s="12"/>
      <c r="C49" s="78" t="s">
        <v>126</v>
      </c>
      <c r="D49" s="201" t="str">
        <f>D4</f>
        <v>Pos no.</v>
      </c>
      <c r="E49" s="201"/>
      <c r="F49" s="201"/>
      <c r="G49" s="80"/>
      <c r="H49" s="201"/>
      <c r="I49" s="81"/>
      <c r="J49" s="81"/>
      <c r="K49" s="81"/>
      <c r="L49" s="80"/>
      <c r="M49" s="80"/>
      <c r="N49" s="80"/>
      <c r="O49" s="80"/>
      <c r="P49" s="200"/>
    </row>
    <row r="50" spans="1:17" ht="13.5" customHeight="1" x14ac:dyDescent="0.2">
      <c r="A50" s="11"/>
      <c r="B50" s="12"/>
      <c r="C50" s="77" t="s">
        <v>49</v>
      </c>
      <c r="D50" s="201" t="str">
        <f>D5</f>
        <v>Your Unit Name goes here</v>
      </c>
      <c r="E50" s="201"/>
      <c r="F50" s="201"/>
      <c r="G50" s="82"/>
      <c r="H50" s="82"/>
      <c r="I50" s="82"/>
      <c r="J50" s="82"/>
      <c r="K50" s="82"/>
      <c r="L50" s="82"/>
      <c r="M50" s="82"/>
      <c r="N50" s="82"/>
      <c r="O50" s="82"/>
      <c r="P50" s="202"/>
    </row>
    <row r="51" spans="1:17" x14ac:dyDescent="0.2">
      <c r="A51" s="11"/>
      <c r="B51" s="13"/>
      <c r="C51" s="84" t="s">
        <v>54</v>
      </c>
      <c r="D51" s="85" t="s">
        <v>55</v>
      </c>
      <c r="E51" s="85" t="s">
        <v>56</v>
      </c>
      <c r="F51" s="85" t="s">
        <v>57</v>
      </c>
      <c r="G51" s="85" t="s">
        <v>58</v>
      </c>
      <c r="H51" s="85" t="s">
        <v>59</v>
      </c>
      <c r="I51" s="85" t="s">
        <v>60</v>
      </c>
      <c r="J51" s="85" t="s">
        <v>54</v>
      </c>
      <c r="K51" s="85" t="s">
        <v>55</v>
      </c>
      <c r="L51" s="85" t="s">
        <v>56</v>
      </c>
      <c r="M51" s="85" t="s">
        <v>57</v>
      </c>
      <c r="N51" s="85" t="s">
        <v>58</v>
      </c>
      <c r="O51" s="85" t="s">
        <v>59</v>
      </c>
      <c r="P51" s="86" t="s">
        <v>60</v>
      </c>
    </row>
    <row r="52" spans="1:17" ht="13.5" thickBot="1" x14ac:dyDescent="0.25">
      <c r="A52" s="11"/>
      <c r="B52" s="13"/>
      <c r="C52" s="87">
        <f>C7</f>
        <v>43296</v>
      </c>
      <c r="D52" s="88">
        <f>$C$7+1</f>
        <v>43297</v>
      </c>
      <c r="E52" s="88">
        <f>$C$7+2</f>
        <v>43298</v>
      </c>
      <c r="F52" s="88">
        <f>$C$7+3</f>
        <v>43299</v>
      </c>
      <c r="G52" s="88">
        <f>$C$7+4</f>
        <v>43300</v>
      </c>
      <c r="H52" s="88">
        <f>$C$7+5</f>
        <v>43301</v>
      </c>
      <c r="I52" s="88">
        <f>$C$7+6</f>
        <v>43302</v>
      </c>
      <c r="J52" s="88">
        <f>$C$7+7</f>
        <v>43303</v>
      </c>
      <c r="K52" s="88">
        <f>$C$7+8</f>
        <v>43304</v>
      </c>
      <c r="L52" s="88">
        <f>$C$7+9</f>
        <v>43305</v>
      </c>
      <c r="M52" s="88">
        <f>$C$7+10</f>
        <v>43306</v>
      </c>
      <c r="N52" s="88">
        <f>$C$7+11</f>
        <v>43307</v>
      </c>
      <c r="O52" s="88">
        <f>$C$7+12</f>
        <v>43308</v>
      </c>
      <c r="P52" s="89">
        <f>$C$7+13</f>
        <v>43309</v>
      </c>
      <c r="Q52" s="1"/>
    </row>
    <row r="53" spans="1:17" ht="13.5" thickBot="1" x14ac:dyDescent="0.25">
      <c r="A53" s="206" t="s">
        <v>61</v>
      </c>
      <c r="B53" s="80"/>
      <c r="C53" s="203">
        <f>C8</f>
        <v>0</v>
      </c>
      <c r="D53" s="204">
        <f t="shared" ref="D53:P53" si="9">D8</f>
        <v>0</v>
      </c>
      <c r="E53" s="204">
        <f t="shared" si="9"/>
        <v>0.30208333333333331</v>
      </c>
      <c r="F53" s="204">
        <f t="shared" si="9"/>
        <v>0.30208333333333331</v>
      </c>
      <c r="G53" s="204">
        <f t="shared" si="9"/>
        <v>0.30208333333333331</v>
      </c>
      <c r="H53" s="204">
        <f t="shared" si="9"/>
        <v>0.30208333333333331</v>
      </c>
      <c r="I53" s="204">
        <f t="shared" si="9"/>
        <v>0.30208333333333331</v>
      </c>
      <c r="J53" s="204">
        <f t="shared" si="9"/>
        <v>0</v>
      </c>
      <c r="K53" s="204">
        <f t="shared" si="9"/>
        <v>0</v>
      </c>
      <c r="L53" s="204">
        <f t="shared" si="9"/>
        <v>0.30208333333333331</v>
      </c>
      <c r="M53" s="204">
        <f t="shared" si="9"/>
        <v>0.30208333333333331</v>
      </c>
      <c r="N53" s="204">
        <f t="shared" si="9"/>
        <v>0.30208333333333331</v>
      </c>
      <c r="O53" s="204">
        <f t="shared" si="9"/>
        <v>0.30208333333333331</v>
      </c>
      <c r="P53" s="205">
        <f t="shared" si="9"/>
        <v>0.30208333333333331</v>
      </c>
      <c r="Q53" s="1"/>
    </row>
    <row r="54" spans="1:17" hidden="1" x14ac:dyDescent="0.2">
      <c r="A54" s="11"/>
      <c r="B54" s="13" t="s">
        <v>103</v>
      </c>
      <c r="C54" s="16">
        <f t="shared" ref="C54:P54" si="10">C53*24</f>
        <v>0</v>
      </c>
      <c r="D54" s="16">
        <f t="shared" si="10"/>
        <v>0</v>
      </c>
      <c r="E54" s="16">
        <f t="shared" si="10"/>
        <v>7.25</v>
      </c>
      <c r="F54" s="16">
        <f t="shared" si="10"/>
        <v>7.25</v>
      </c>
      <c r="G54" s="16">
        <f t="shared" si="10"/>
        <v>7.25</v>
      </c>
      <c r="H54" s="16">
        <f t="shared" si="10"/>
        <v>7.25</v>
      </c>
      <c r="I54" s="16">
        <f t="shared" si="10"/>
        <v>7.25</v>
      </c>
      <c r="J54" s="16">
        <f t="shared" si="10"/>
        <v>0</v>
      </c>
      <c r="K54" s="16">
        <f t="shared" si="10"/>
        <v>0</v>
      </c>
      <c r="L54" s="16">
        <f t="shared" si="10"/>
        <v>7.25</v>
      </c>
      <c r="M54" s="16">
        <f t="shared" si="10"/>
        <v>7.25</v>
      </c>
      <c r="N54" s="16">
        <f t="shared" si="10"/>
        <v>7.25</v>
      </c>
      <c r="O54" s="16">
        <f t="shared" si="10"/>
        <v>7.25</v>
      </c>
      <c r="P54" s="17">
        <f t="shared" si="10"/>
        <v>7.25</v>
      </c>
      <c r="Q54" s="2"/>
    </row>
    <row r="55" spans="1:17" x14ac:dyDescent="0.2">
      <c r="A55" s="11"/>
      <c r="B55" s="13"/>
      <c r="C55" s="45"/>
      <c r="D55" s="45"/>
      <c r="E55" s="45"/>
      <c r="F55" s="45"/>
      <c r="G55" s="45"/>
      <c r="H55" s="45"/>
      <c r="I55" s="45"/>
      <c r="J55" s="45"/>
      <c r="K55" s="45"/>
      <c r="L55" s="45"/>
      <c r="M55" s="45"/>
      <c r="N55" s="45"/>
      <c r="O55" s="45"/>
      <c r="P55" s="17"/>
      <c r="Q55" s="2"/>
    </row>
    <row r="56" spans="1:17" x14ac:dyDescent="0.2">
      <c r="A56" s="18" t="s">
        <v>104</v>
      </c>
      <c r="B56" s="19" t="s">
        <v>63</v>
      </c>
      <c r="C56" s="20">
        <v>0</v>
      </c>
      <c r="D56" s="20">
        <v>0</v>
      </c>
      <c r="E56" s="20">
        <v>0</v>
      </c>
      <c r="F56" s="20">
        <v>0</v>
      </c>
      <c r="G56" s="20">
        <v>0</v>
      </c>
      <c r="H56" s="20">
        <v>0</v>
      </c>
      <c r="I56" s="20">
        <v>0</v>
      </c>
      <c r="J56" s="20">
        <v>0</v>
      </c>
      <c r="K56" s="20">
        <v>0</v>
      </c>
      <c r="L56" s="20">
        <v>0</v>
      </c>
      <c r="M56" s="20">
        <v>0</v>
      </c>
      <c r="N56" s="20">
        <v>0</v>
      </c>
      <c r="O56" s="20">
        <v>0</v>
      </c>
      <c r="P56" s="21">
        <v>0</v>
      </c>
    </row>
    <row r="57" spans="1:17" x14ac:dyDescent="0.2">
      <c r="A57" s="15" t="s">
        <v>105</v>
      </c>
      <c r="B57" s="19" t="s">
        <v>64</v>
      </c>
      <c r="C57" s="20">
        <v>0</v>
      </c>
      <c r="D57" s="20">
        <v>0</v>
      </c>
      <c r="E57" s="20">
        <v>0</v>
      </c>
      <c r="F57" s="20">
        <v>0</v>
      </c>
      <c r="G57" s="20">
        <v>0</v>
      </c>
      <c r="H57" s="20">
        <v>0</v>
      </c>
      <c r="I57" s="20">
        <v>0</v>
      </c>
      <c r="J57" s="20">
        <v>0</v>
      </c>
      <c r="K57" s="20">
        <v>0</v>
      </c>
      <c r="L57" s="20">
        <v>0</v>
      </c>
      <c r="M57" s="20">
        <v>0</v>
      </c>
      <c r="N57" s="20">
        <v>0</v>
      </c>
      <c r="O57" s="20">
        <v>0</v>
      </c>
      <c r="P57" s="21">
        <v>0</v>
      </c>
    </row>
    <row r="58" spans="1:17" x14ac:dyDescent="0.2">
      <c r="A58" s="11"/>
      <c r="B58" s="19" t="s">
        <v>63</v>
      </c>
      <c r="C58" s="20"/>
      <c r="D58" s="20"/>
      <c r="E58" s="20"/>
      <c r="F58" s="20"/>
      <c r="G58" s="20"/>
      <c r="H58" s="20"/>
      <c r="I58" s="20"/>
      <c r="J58" s="20"/>
      <c r="K58" s="20"/>
      <c r="L58" s="20"/>
      <c r="M58" s="20"/>
      <c r="N58" s="20"/>
      <c r="O58" s="20"/>
      <c r="P58" s="21"/>
    </row>
    <row r="59" spans="1:17" x14ac:dyDescent="0.2">
      <c r="A59" s="11"/>
      <c r="B59" s="19" t="s">
        <v>64</v>
      </c>
      <c r="C59" s="20"/>
      <c r="D59" s="20"/>
      <c r="E59" s="20"/>
      <c r="F59" s="20"/>
      <c r="G59" s="20"/>
      <c r="H59" s="20"/>
      <c r="I59" s="20"/>
      <c r="J59" s="20"/>
      <c r="K59" s="20"/>
      <c r="L59" s="20"/>
      <c r="M59" s="20"/>
      <c r="N59" s="20"/>
      <c r="O59" s="20"/>
      <c r="P59" s="21"/>
    </row>
    <row r="60" spans="1:17" ht="13.5" thickBot="1" x14ac:dyDescent="0.25">
      <c r="A60" s="46"/>
      <c r="B60" s="207" t="s">
        <v>65</v>
      </c>
      <c r="C60" s="208">
        <f t="shared" ref="C60:P60" si="11">(C57-C56)+(C59-C58)</f>
        <v>0</v>
      </c>
      <c r="D60" s="209">
        <f t="shared" si="11"/>
        <v>0</v>
      </c>
      <c r="E60" s="209">
        <f t="shared" si="11"/>
        <v>0</v>
      </c>
      <c r="F60" s="209">
        <f t="shared" si="11"/>
        <v>0</v>
      </c>
      <c r="G60" s="209">
        <f t="shared" si="11"/>
        <v>0</v>
      </c>
      <c r="H60" s="209">
        <f t="shared" si="11"/>
        <v>0</v>
      </c>
      <c r="I60" s="209">
        <f t="shared" si="11"/>
        <v>0</v>
      </c>
      <c r="J60" s="209">
        <f t="shared" si="11"/>
        <v>0</v>
      </c>
      <c r="K60" s="209">
        <f t="shared" si="11"/>
        <v>0</v>
      </c>
      <c r="L60" s="209">
        <f t="shared" si="11"/>
        <v>0</v>
      </c>
      <c r="M60" s="209">
        <f t="shared" si="11"/>
        <v>0</v>
      </c>
      <c r="N60" s="209">
        <f t="shared" si="11"/>
        <v>0</v>
      </c>
      <c r="O60" s="209">
        <f t="shared" si="11"/>
        <v>0</v>
      </c>
      <c r="P60" s="92">
        <f t="shared" si="11"/>
        <v>0</v>
      </c>
    </row>
    <row r="61" spans="1:17" x14ac:dyDescent="0.2">
      <c r="A61" s="11"/>
      <c r="B61" s="13"/>
      <c r="C61" s="44"/>
      <c r="D61" s="44"/>
      <c r="E61" s="44"/>
      <c r="F61" s="44"/>
      <c r="G61" s="44"/>
      <c r="H61" s="44"/>
      <c r="I61" s="44"/>
      <c r="J61" s="44"/>
      <c r="K61" s="44"/>
      <c r="L61" s="44"/>
      <c r="M61" s="44"/>
      <c r="N61" s="44"/>
      <c r="O61" s="44"/>
      <c r="P61" s="47"/>
    </row>
    <row r="62" spans="1:17" x14ac:dyDescent="0.2">
      <c r="A62" s="18" t="s">
        <v>106</v>
      </c>
      <c r="B62" s="61"/>
      <c r="C62" s="67">
        <v>0</v>
      </c>
      <c r="D62" s="67">
        <v>0</v>
      </c>
      <c r="E62" s="67">
        <v>0</v>
      </c>
      <c r="F62" s="67">
        <v>0</v>
      </c>
      <c r="G62" s="67">
        <v>0</v>
      </c>
      <c r="H62" s="67">
        <v>0</v>
      </c>
      <c r="I62" s="67">
        <v>0</v>
      </c>
      <c r="J62" s="67">
        <v>0</v>
      </c>
      <c r="K62" s="67">
        <v>0</v>
      </c>
      <c r="L62" s="67">
        <v>0</v>
      </c>
      <c r="M62" s="67">
        <v>0</v>
      </c>
      <c r="N62" s="67">
        <v>0</v>
      </c>
      <c r="O62" s="67">
        <v>0</v>
      </c>
      <c r="P62" s="68">
        <v>0</v>
      </c>
    </row>
    <row r="63" spans="1:17" x14ac:dyDescent="0.2">
      <c r="A63" s="62" t="s">
        <v>107</v>
      </c>
      <c r="B63" s="63"/>
      <c r="C63" s="67">
        <f t="shared" ref="C63:P63" si="12">(C60-C62)</f>
        <v>0</v>
      </c>
      <c r="D63" s="67">
        <f t="shared" si="12"/>
        <v>0</v>
      </c>
      <c r="E63" s="67">
        <f t="shared" si="12"/>
        <v>0</v>
      </c>
      <c r="F63" s="67">
        <f t="shared" si="12"/>
        <v>0</v>
      </c>
      <c r="G63" s="67">
        <f t="shared" si="12"/>
        <v>0</v>
      </c>
      <c r="H63" s="67">
        <f t="shared" si="12"/>
        <v>0</v>
      </c>
      <c r="I63" s="67">
        <f t="shared" si="12"/>
        <v>0</v>
      </c>
      <c r="J63" s="67">
        <f t="shared" si="12"/>
        <v>0</v>
      </c>
      <c r="K63" s="67">
        <f t="shared" si="12"/>
        <v>0</v>
      </c>
      <c r="L63" s="67">
        <f t="shared" si="12"/>
        <v>0</v>
      </c>
      <c r="M63" s="67">
        <f t="shared" si="12"/>
        <v>0</v>
      </c>
      <c r="N63" s="67">
        <f t="shared" si="12"/>
        <v>0</v>
      </c>
      <c r="O63" s="67">
        <f t="shared" si="12"/>
        <v>0</v>
      </c>
      <c r="P63" s="68">
        <f t="shared" si="12"/>
        <v>0</v>
      </c>
    </row>
    <row r="64" spans="1:17" x14ac:dyDescent="0.2">
      <c r="A64" s="11"/>
      <c r="B64" s="12"/>
      <c r="C64" s="69"/>
      <c r="D64" s="69"/>
      <c r="E64" s="69"/>
      <c r="F64" s="69"/>
      <c r="G64" s="69"/>
      <c r="H64" s="69"/>
      <c r="I64" s="69"/>
      <c r="J64" s="69"/>
      <c r="K64" s="69"/>
      <c r="L64" s="69"/>
      <c r="M64" s="69"/>
      <c r="N64" s="69"/>
      <c r="O64" s="69"/>
      <c r="P64" s="70"/>
    </row>
    <row r="65" spans="1:16" x14ac:dyDescent="0.2">
      <c r="A65" s="64" t="s">
        <v>108</v>
      </c>
      <c r="B65" s="51"/>
      <c r="C65" s="71"/>
      <c r="D65" s="71"/>
      <c r="E65" s="71"/>
      <c r="F65" s="71"/>
      <c r="G65" s="71"/>
      <c r="H65" s="71"/>
      <c r="I65" s="71"/>
      <c r="J65" s="71"/>
      <c r="K65" s="71"/>
      <c r="L65" s="71"/>
      <c r="M65" s="71"/>
      <c r="N65" s="71"/>
      <c r="O65" s="71"/>
      <c r="P65" s="72"/>
    </row>
    <row r="66" spans="1:16" x14ac:dyDescent="0.2">
      <c r="A66" s="65" t="s">
        <v>109</v>
      </c>
      <c r="B66" s="48" t="s">
        <v>110</v>
      </c>
      <c r="C66" s="73"/>
      <c r="D66" s="73"/>
      <c r="E66" s="73"/>
      <c r="F66" s="73"/>
      <c r="G66" s="73"/>
      <c r="H66" s="73"/>
      <c r="I66" s="73"/>
      <c r="J66" s="73"/>
      <c r="K66" s="73"/>
      <c r="L66" s="73"/>
      <c r="M66" s="73"/>
      <c r="N66" s="73"/>
      <c r="O66" s="73"/>
      <c r="P66" s="74"/>
    </row>
    <row r="67" spans="1:16" x14ac:dyDescent="0.2">
      <c r="A67" s="66" t="s">
        <v>111</v>
      </c>
      <c r="B67" s="49" t="s">
        <v>112</v>
      </c>
      <c r="C67" s="73"/>
      <c r="D67" s="73"/>
      <c r="E67" s="73"/>
      <c r="F67" s="73"/>
      <c r="G67" s="73"/>
      <c r="H67" s="73"/>
      <c r="I67" s="73"/>
      <c r="J67" s="73"/>
      <c r="K67" s="73"/>
      <c r="L67" s="73"/>
      <c r="M67" s="73"/>
      <c r="N67" s="73"/>
      <c r="O67" s="73"/>
      <c r="P67" s="74"/>
    </row>
    <row r="68" spans="1:16" x14ac:dyDescent="0.2">
      <c r="A68" s="66" t="s">
        <v>113</v>
      </c>
      <c r="B68" s="49" t="s">
        <v>114</v>
      </c>
      <c r="C68" s="73"/>
      <c r="D68" s="73"/>
      <c r="E68" s="73"/>
      <c r="F68" s="73"/>
      <c r="G68" s="73"/>
      <c r="H68" s="73"/>
      <c r="I68" s="73"/>
      <c r="J68" s="73"/>
      <c r="K68" s="73"/>
      <c r="L68" s="73"/>
      <c r="M68" s="73"/>
      <c r="N68" s="73"/>
      <c r="O68" s="73"/>
      <c r="P68" s="75"/>
    </row>
    <row r="69" spans="1:16" x14ac:dyDescent="0.2">
      <c r="A69" s="62" t="s">
        <v>115</v>
      </c>
      <c r="B69" s="50"/>
      <c r="C69" s="210">
        <f t="shared" ref="C69:P69" si="13">(C66*1.5)+(C67*2)+(C68*2.5)</f>
        <v>0</v>
      </c>
      <c r="D69" s="210">
        <f t="shared" si="13"/>
        <v>0</v>
      </c>
      <c r="E69" s="210">
        <f t="shared" si="13"/>
        <v>0</v>
      </c>
      <c r="F69" s="210">
        <f t="shared" si="13"/>
        <v>0</v>
      </c>
      <c r="G69" s="210">
        <f t="shared" si="13"/>
        <v>0</v>
      </c>
      <c r="H69" s="210">
        <f t="shared" si="13"/>
        <v>0</v>
      </c>
      <c r="I69" s="210">
        <f t="shared" si="13"/>
        <v>0</v>
      </c>
      <c r="J69" s="210">
        <f t="shared" si="13"/>
        <v>0</v>
      </c>
      <c r="K69" s="210">
        <f t="shared" si="13"/>
        <v>0</v>
      </c>
      <c r="L69" s="210">
        <f t="shared" si="13"/>
        <v>0</v>
      </c>
      <c r="M69" s="210">
        <f t="shared" si="13"/>
        <v>0</v>
      </c>
      <c r="N69" s="210">
        <f t="shared" si="13"/>
        <v>0</v>
      </c>
      <c r="O69" s="210">
        <f t="shared" si="13"/>
        <v>0</v>
      </c>
      <c r="P69" s="211">
        <f t="shared" si="13"/>
        <v>0</v>
      </c>
    </row>
    <row r="70" spans="1:16" x14ac:dyDescent="0.2">
      <c r="A70" s="11"/>
      <c r="B70" s="12"/>
      <c r="C70" s="12"/>
      <c r="D70" s="12"/>
      <c r="E70" s="12"/>
      <c r="F70" s="12"/>
      <c r="G70" s="12"/>
      <c r="H70" s="12"/>
      <c r="I70" s="12"/>
      <c r="J70" s="12"/>
      <c r="K70" s="12"/>
      <c r="L70" s="12"/>
      <c r="M70" s="12"/>
      <c r="N70" s="12"/>
      <c r="O70" s="12"/>
      <c r="P70" s="14"/>
    </row>
    <row r="71" spans="1:16" ht="13.5" thickBot="1" x14ac:dyDescent="0.25">
      <c r="A71" s="11"/>
      <c r="B71" s="42"/>
      <c r="C71" s="12"/>
      <c r="D71" s="12"/>
      <c r="E71" s="12"/>
      <c r="F71" s="12"/>
      <c r="G71" s="12"/>
      <c r="H71" s="12"/>
      <c r="I71" s="12"/>
      <c r="J71" s="12"/>
      <c r="K71" s="12"/>
      <c r="L71" s="12"/>
      <c r="M71" s="12"/>
      <c r="N71" s="12"/>
      <c r="O71" s="12"/>
      <c r="P71" s="14"/>
    </row>
    <row r="72" spans="1:16" x14ac:dyDescent="0.2">
      <c r="A72" s="11"/>
      <c r="B72" s="12"/>
      <c r="C72" s="12"/>
      <c r="D72" s="12"/>
      <c r="E72" s="12"/>
      <c r="F72" s="31"/>
      <c r="G72" s="12"/>
      <c r="H72" s="26"/>
      <c r="I72" s="27"/>
      <c r="J72" s="27"/>
      <c r="K72" s="27"/>
      <c r="L72" s="28"/>
      <c r="M72" s="12"/>
      <c r="N72" s="12"/>
      <c r="O72" s="12"/>
      <c r="P72" s="14"/>
    </row>
    <row r="73" spans="1:16" x14ac:dyDescent="0.2">
      <c r="A73" s="32" t="s">
        <v>88</v>
      </c>
      <c r="B73" s="33"/>
      <c r="C73" s="33"/>
      <c r="D73" s="33"/>
      <c r="E73" s="33"/>
      <c r="F73" s="12" t="s">
        <v>89</v>
      </c>
      <c r="G73" s="12"/>
      <c r="H73" s="43" t="s">
        <v>116</v>
      </c>
      <c r="I73" s="12"/>
      <c r="J73" s="12"/>
      <c r="K73" s="13"/>
      <c r="L73" s="30"/>
      <c r="M73" s="12"/>
      <c r="N73" s="12"/>
      <c r="O73" s="12"/>
      <c r="P73" s="14"/>
    </row>
    <row r="74" spans="1:16" x14ac:dyDescent="0.2">
      <c r="A74" s="11" t="s">
        <v>117</v>
      </c>
      <c r="B74" s="12"/>
      <c r="C74" s="12"/>
      <c r="D74" s="12"/>
      <c r="E74" s="12"/>
      <c r="F74" s="12"/>
      <c r="G74" s="12"/>
      <c r="H74" s="29"/>
      <c r="I74" s="12"/>
      <c r="J74" s="12"/>
      <c r="K74" s="12"/>
      <c r="L74" s="30"/>
      <c r="M74" s="12"/>
      <c r="N74" s="12"/>
      <c r="O74" s="12"/>
      <c r="P74" s="14"/>
    </row>
    <row r="75" spans="1:16" x14ac:dyDescent="0.2">
      <c r="A75" s="11"/>
      <c r="B75" s="12"/>
      <c r="C75" s="12"/>
      <c r="D75" s="12"/>
      <c r="E75" s="12"/>
      <c r="F75" s="12"/>
      <c r="G75" s="12"/>
      <c r="H75" s="34" t="s">
        <v>118</v>
      </c>
      <c r="I75" s="12"/>
      <c r="J75" s="12"/>
      <c r="K75" s="52">
        <f>L4</f>
        <v>0</v>
      </c>
      <c r="L75" s="30"/>
      <c r="M75" s="12"/>
      <c r="N75" s="12"/>
      <c r="O75" s="12"/>
      <c r="P75" s="14"/>
    </row>
    <row r="76" spans="1:16" x14ac:dyDescent="0.2">
      <c r="A76" s="11"/>
      <c r="B76" s="12"/>
      <c r="C76" s="12"/>
      <c r="D76" s="12"/>
      <c r="E76" s="12"/>
      <c r="F76" s="12"/>
      <c r="G76" s="12"/>
      <c r="H76" s="34" t="s">
        <v>119</v>
      </c>
      <c r="I76" s="12"/>
      <c r="J76" s="12"/>
      <c r="K76" s="52">
        <f>SUM(C69:P69)</f>
        <v>0</v>
      </c>
      <c r="L76" s="30"/>
      <c r="M76" s="12"/>
      <c r="N76" s="12"/>
      <c r="O76" s="12"/>
      <c r="P76" s="14"/>
    </row>
    <row r="77" spans="1:16" x14ac:dyDescent="0.2">
      <c r="A77" s="11"/>
      <c r="B77" s="12"/>
      <c r="C77" s="12"/>
      <c r="D77" s="12"/>
      <c r="E77" s="12"/>
      <c r="F77" s="31"/>
      <c r="G77" s="12"/>
      <c r="H77" s="34" t="s">
        <v>120</v>
      </c>
      <c r="I77" s="12"/>
      <c r="J77" s="12"/>
      <c r="K77" s="52">
        <f>N39</f>
        <v>0</v>
      </c>
      <c r="L77" s="30"/>
      <c r="M77" s="12"/>
      <c r="N77" s="12"/>
      <c r="O77" s="12"/>
      <c r="P77" s="14"/>
    </row>
    <row r="78" spans="1:16" x14ac:dyDescent="0.2">
      <c r="A78" s="32" t="s">
        <v>121</v>
      </c>
      <c r="B78" s="33"/>
      <c r="C78" s="33"/>
      <c r="D78" s="33"/>
      <c r="E78" s="33"/>
      <c r="F78" s="33" t="s">
        <v>89</v>
      </c>
      <c r="G78" s="12"/>
      <c r="H78" s="34" t="s">
        <v>122</v>
      </c>
      <c r="I78" s="12"/>
      <c r="J78" s="12"/>
      <c r="K78" s="52">
        <f>K75+K76-K77</f>
        <v>0</v>
      </c>
      <c r="L78" s="30"/>
      <c r="M78" s="12"/>
      <c r="N78" s="12"/>
      <c r="O78" s="12"/>
      <c r="P78" s="14"/>
    </row>
    <row r="79" spans="1:16" x14ac:dyDescent="0.2">
      <c r="A79" s="11" t="s">
        <v>100</v>
      </c>
      <c r="B79" s="12"/>
      <c r="C79" s="12"/>
      <c r="D79" s="12"/>
      <c r="E79" s="12"/>
      <c r="F79" s="12"/>
      <c r="G79" s="12"/>
      <c r="H79" s="29"/>
      <c r="I79" s="12"/>
      <c r="J79" s="12"/>
      <c r="K79" s="54"/>
      <c r="L79" s="30"/>
      <c r="M79" s="12"/>
      <c r="N79" s="12"/>
      <c r="O79" s="12"/>
      <c r="P79" s="14"/>
    </row>
    <row r="80" spans="1:16" x14ac:dyDescent="0.2">
      <c r="A80" s="11"/>
      <c r="B80" s="12"/>
      <c r="C80" s="12"/>
      <c r="D80" s="12"/>
      <c r="E80" s="12"/>
      <c r="F80" s="12"/>
      <c r="G80" s="12"/>
      <c r="H80" s="55" t="s">
        <v>123</v>
      </c>
      <c r="I80" s="12"/>
      <c r="J80" s="12"/>
      <c r="K80" s="52">
        <f>SUM(C62:P62)</f>
        <v>0</v>
      </c>
      <c r="L80" s="30"/>
      <c r="M80" s="12"/>
      <c r="N80" s="12"/>
      <c r="O80" s="12"/>
      <c r="P80" s="14"/>
    </row>
    <row r="81" spans="1:16" ht="13.5" thickBot="1" x14ac:dyDescent="0.25">
      <c r="A81" s="11"/>
      <c r="B81" s="12"/>
      <c r="C81" s="12"/>
      <c r="D81" s="12"/>
      <c r="E81" s="12"/>
      <c r="F81" s="12"/>
      <c r="G81" s="12"/>
      <c r="H81" s="36"/>
      <c r="I81" s="37"/>
      <c r="J81" s="37"/>
      <c r="K81" s="37"/>
      <c r="L81" s="38"/>
      <c r="M81" s="12"/>
      <c r="N81" s="12"/>
      <c r="O81" s="12"/>
      <c r="P81" s="14"/>
    </row>
    <row r="82" spans="1:16" ht="13.5" thickBot="1" x14ac:dyDescent="0.25">
      <c r="A82" s="39"/>
      <c r="B82" s="40"/>
      <c r="C82" s="40"/>
      <c r="D82" s="40"/>
      <c r="E82" s="40"/>
      <c r="F82" s="40"/>
      <c r="G82" s="40"/>
      <c r="H82" s="40"/>
      <c r="I82" s="40"/>
      <c r="J82" s="40"/>
      <c r="K82" s="40"/>
      <c r="L82" s="40"/>
      <c r="M82" s="40"/>
      <c r="N82" s="40"/>
      <c r="O82" s="40"/>
      <c r="P82" s="41"/>
    </row>
    <row r="83" spans="1:16" ht="13.5" thickTop="1" x14ac:dyDescent="0.2"/>
    <row r="85" spans="1:16" x14ac:dyDescent="0.2">
      <c r="D85" s="56"/>
    </row>
    <row r="86" spans="1:16" x14ac:dyDescent="0.2">
      <c r="D86" s="56"/>
    </row>
    <row r="87" spans="1:16" x14ac:dyDescent="0.2">
      <c r="D87" s="56"/>
    </row>
    <row r="88" spans="1:16" x14ac:dyDescent="0.2">
      <c r="D88" s="56"/>
    </row>
    <row r="89" spans="1:16" x14ac:dyDescent="0.2">
      <c r="D89" s="56"/>
    </row>
  </sheetData>
  <sheetProtection algorithmName="SHA-512" hashValue="zQbU0v56Aun9mCQdz8YgZMDt6UvCzInw96JePPhZZy6kDurXbFE9X480W6YIhhBa/vIukAtol0JcbW7VX5ubnw==" saltValue="jlBukWwt69HPjdpInN9twQ==" spinCount="100000" sheet="1" objects="1" scenarios="1"/>
  <mergeCells count="7">
    <mergeCell ref="D3:G3"/>
    <mergeCell ref="D5:G5"/>
    <mergeCell ref="M2:P2"/>
    <mergeCell ref="J34:M34"/>
    <mergeCell ref="M3:P3"/>
    <mergeCell ref="M4:P4"/>
    <mergeCell ref="M5:P5"/>
  </mergeCells>
  <hyperlinks>
    <hyperlink ref="M4:M5" r:id="rId1" display="     View Leave and " xr:uid="{30FCD919-C749-46A6-9EA5-07432E3FE86F}"/>
    <hyperlink ref="M3" r:id="rId2" display="ESS to apply for Leave" xr:uid="{1A27696D-4378-4CC6-A46D-ADB6FFB5BDD9}"/>
    <hyperlink ref="M4" r:id="rId3" display="View Leave, Attendance and " xr:uid="{12196D55-D1E4-4CC8-83FF-6E4A2C8F740B}"/>
    <hyperlink ref="M5" r:id="rId4" display="Overtime Policies (HUPP 5.6)" xr:uid="{20B717C1-7CDC-449B-B2BC-1A938DF3725C}"/>
    <hyperlink ref="M4:P4" r:id="rId5" display="Leave Entitlements" xr:uid="{58EDEDA9-715A-43FB-8D25-515FF279077E}"/>
    <hyperlink ref="M5:P5" r:id="rId6" display="Attendance, Hours of Work and Overtime Procedures" xr:uid="{319CD1CB-3FE9-4749-901C-E90EF3AF7A67}"/>
    <hyperlink ref="M3:P3" r:id="rId7" display="Workday to apply for Leave" xr:uid="{C458A04C-7A7C-4F35-A39D-341B8C2CE1CD}"/>
  </hyperlinks>
  <pageMargins left="0.2" right="0.23" top="0.37" bottom="0.2" header="0.35" footer="0.2"/>
  <pageSetup paperSize="9" scale="94" fitToHeight="2" orientation="landscape" horizontalDpi="4294967295" verticalDpi="4294967295" r:id="rId8"/>
  <headerFooter alignWithMargins="0"/>
  <rowBreaks count="1" manualBreakCount="1">
    <brk id="44" max="16383" man="1"/>
  </rowBreaks>
  <drawing r:id="rId9"/>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6">
    <tabColor theme="5"/>
    <pageSetUpPr autoPageBreaks="0"/>
  </sheetPr>
  <dimension ref="A1:Q89"/>
  <sheetViews>
    <sheetView zoomScaleNormal="100" workbookViewId="0">
      <selection sqref="A1:XFD1048576"/>
    </sheetView>
  </sheetViews>
  <sheetFormatPr defaultColWidth="11.42578125" defaultRowHeight="12.75" x14ac:dyDescent="0.2"/>
  <sheetData>
    <row r="1" spans="1:17" ht="22.5" customHeight="1" x14ac:dyDescent="0.25">
      <c r="A1" s="155"/>
      <c r="B1" s="27"/>
      <c r="C1" s="156" t="s">
        <v>0</v>
      </c>
      <c r="D1" s="27"/>
      <c r="E1" s="27"/>
      <c r="F1" s="27"/>
      <c r="G1" s="157"/>
      <c r="H1" s="158"/>
      <c r="I1" s="159"/>
      <c r="J1" s="158"/>
      <c r="K1" s="160"/>
      <c r="L1" s="27"/>
      <c r="M1" s="27"/>
      <c r="N1" s="27"/>
      <c r="O1" s="27"/>
      <c r="P1" s="28"/>
    </row>
    <row r="2" spans="1:17" ht="12.75" customHeight="1" x14ac:dyDescent="0.2">
      <c r="A2" s="60"/>
      <c r="B2" s="12"/>
      <c r="C2" s="184" t="s">
        <v>36</v>
      </c>
      <c r="D2" s="185">
        <f>SUM('16Jul-29Jul'!D2,14)</f>
        <v>43310</v>
      </c>
      <c r="E2" s="186" t="s">
        <v>37</v>
      </c>
      <c r="F2" s="187"/>
      <c r="G2" s="188"/>
      <c r="H2" s="189" t="s">
        <v>38</v>
      </c>
      <c r="I2" s="190"/>
      <c r="J2" s="190"/>
      <c r="K2" s="190"/>
      <c r="L2" s="191">
        <f>+'16Jul-29Jul'!K41</f>
        <v>-43.5</v>
      </c>
      <c r="M2" s="306" t="s">
        <v>39</v>
      </c>
      <c r="N2" s="307"/>
      <c r="O2" s="307"/>
      <c r="P2" s="308"/>
    </row>
    <row r="3" spans="1:17" ht="12.75" customHeight="1" x14ac:dyDescent="0.2">
      <c r="A3" s="60"/>
      <c r="B3" s="12"/>
      <c r="C3" s="118" t="s">
        <v>40</v>
      </c>
      <c r="D3" s="302" t="str">
        <f>+'16Jul-29Jul'!D3</f>
        <v>Your Name Goes here</v>
      </c>
      <c r="E3" s="303"/>
      <c r="F3" s="303"/>
      <c r="G3" s="304"/>
      <c r="H3" s="122"/>
      <c r="I3" s="120"/>
      <c r="J3" s="120"/>
      <c r="K3" s="120"/>
      <c r="L3" s="121"/>
      <c r="M3" s="309" t="s">
        <v>42</v>
      </c>
      <c r="N3" s="310"/>
      <c r="O3" s="310"/>
      <c r="P3" s="311"/>
    </row>
    <row r="4" spans="1:17" x14ac:dyDescent="0.2">
      <c r="A4" s="60"/>
      <c r="B4" s="12"/>
      <c r="C4" s="118" t="s">
        <v>43</v>
      </c>
      <c r="D4" s="149" t="str">
        <f>+'16Jul-29Jul'!D4</f>
        <v>Pos no.</v>
      </c>
      <c r="E4" s="150"/>
      <c r="F4" s="214" t="s">
        <v>45</v>
      </c>
      <c r="G4" s="151" t="str">
        <f>'16Jul-29Jul'!G4</f>
        <v>Emp ID</v>
      </c>
      <c r="H4" s="122" t="s">
        <v>47</v>
      </c>
      <c r="I4" s="122"/>
      <c r="J4" s="120"/>
      <c r="K4" s="120"/>
      <c r="L4" s="123">
        <f>'16Jul-29Jul'!K78</f>
        <v>0</v>
      </c>
      <c r="M4" s="309" t="s">
        <v>48</v>
      </c>
      <c r="N4" s="310"/>
      <c r="O4" s="310"/>
      <c r="P4" s="311"/>
    </row>
    <row r="5" spans="1:17" ht="13.5" customHeight="1" x14ac:dyDescent="0.2">
      <c r="A5" s="60"/>
      <c r="B5" s="12"/>
      <c r="C5" s="192" t="s">
        <v>49</v>
      </c>
      <c r="D5" s="315" t="str">
        <f>+'16Jul-29Jul'!D5</f>
        <v>Your Unit Name goes here</v>
      </c>
      <c r="E5" s="316"/>
      <c r="F5" s="316"/>
      <c r="G5" s="317"/>
      <c r="H5" s="193" t="s">
        <v>51</v>
      </c>
      <c r="I5" s="193"/>
      <c r="J5" s="194"/>
      <c r="K5" s="194"/>
      <c r="L5" s="195" t="str">
        <f>'16Jul-29Jul'!L5</f>
        <v>FLEX</v>
      </c>
      <c r="M5" s="312" t="s">
        <v>53</v>
      </c>
      <c r="N5" s="313"/>
      <c r="O5" s="313"/>
      <c r="P5" s="314"/>
    </row>
    <row r="6" spans="1:17" x14ac:dyDescent="0.2">
      <c r="A6" s="60"/>
      <c r="B6" s="13"/>
      <c r="C6" s="182" t="s">
        <v>54</v>
      </c>
      <c r="D6" s="146" t="s">
        <v>55</v>
      </c>
      <c r="E6" s="146" t="s">
        <v>56</v>
      </c>
      <c r="F6" s="146" t="s">
        <v>57</v>
      </c>
      <c r="G6" s="146" t="s">
        <v>58</v>
      </c>
      <c r="H6" s="146" t="s">
        <v>59</v>
      </c>
      <c r="I6" s="146" t="s">
        <v>60</v>
      </c>
      <c r="J6" s="146" t="s">
        <v>54</v>
      </c>
      <c r="K6" s="146" t="s">
        <v>55</v>
      </c>
      <c r="L6" s="146" t="s">
        <v>56</v>
      </c>
      <c r="M6" s="146" t="s">
        <v>57</v>
      </c>
      <c r="N6" s="146" t="s">
        <v>58</v>
      </c>
      <c r="O6" s="146" t="s">
        <v>59</v>
      </c>
      <c r="P6" s="183" t="s">
        <v>60</v>
      </c>
    </row>
    <row r="7" spans="1:17" ht="13.5" thickBot="1" x14ac:dyDescent="0.25">
      <c r="A7" s="60"/>
      <c r="B7" s="13"/>
      <c r="C7" s="114">
        <f>D2</f>
        <v>43310</v>
      </c>
      <c r="D7" s="115">
        <f>$C$7+1</f>
        <v>43311</v>
      </c>
      <c r="E7" s="115">
        <f>$C$7+2</f>
        <v>43312</v>
      </c>
      <c r="F7" s="115">
        <f>$C$7+3</f>
        <v>43313</v>
      </c>
      <c r="G7" s="115">
        <f>$C$7+4</f>
        <v>43314</v>
      </c>
      <c r="H7" s="115">
        <f>$C$7+5</f>
        <v>43315</v>
      </c>
      <c r="I7" s="115">
        <f>$C$7+6</f>
        <v>43316</v>
      </c>
      <c r="J7" s="115">
        <f>$C$7+7</f>
        <v>43317</v>
      </c>
      <c r="K7" s="115">
        <f>$C$7+8</f>
        <v>43318</v>
      </c>
      <c r="L7" s="115">
        <f>$C$7+9</f>
        <v>43319</v>
      </c>
      <c r="M7" s="115">
        <f>$C$7+10</f>
        <v>43320</v>
      </c>
      <c r="N7" s="115">
        <f>$C$7+11</f>
        <v>43321</v>
      </c>
      <c r="O7" s="115">
        <f>$C$7+12</f>
        <v>43322</v>
      </c>
      <c r="P7" s="162">
        <f>$C$7+13</f>
        <v>43323</v>
      </c>
      <c r="Q7" s="1"/>
    </row>
    <row r="8" spans="1:17" ht="13.5" thickBot="1" x14ac:dyDescent="0.25">
      <c r="A8" s="118" t="s">
        <v>61</v>
      </c>
      <c r="B8" s="120"/>
      <c r="C8" s="220">
        <f>'16Jul-29Jul'!C8</f>
        <v>0</v>
      </c>
      <c r="D8" s="227">
        <f>'16Jul-29Jul'!D8</f>
        <v>0</v>
      </c>
      <c r="E8" s="230">
        <f>'16Jul-29Jul'!E8</f>
        <v>0.30208333333333331</v>
      </c>
      <c r="F8" s="228">
        <f>'16Jul-29Jul'!F8</f>
        <v>0.30208333333333331</v>
      </c>
      <c r="G8" s="230">
        <f>'16Jul-29Jul'!G8</f>
        <v>0.30208333333333331</v>
      </c>
      <c r="H8" s="228">
        <f>'16Jul-29Jul'!H8</f>
        <v>0.30208333333333331</v>
      </c>
      <c r="I8" s="230">
        <f>'16Jul-29Jul'!I8</f>
        <v>0.30208333333333331</v>
      </c>
      <c r="J8" s="227">
        <f>'16Jul-29Jul'!J8</f>
        <v>0</v>
      </c>
      <c r="K8" s="227">
        <f>'16Jul-29Jul'!K8</f>
        <v>0</v>
      </c>
      <c r="L8" s="230">
        <f>'16Jul-29Jul'!L8</f>
        <v>0.30208333333333331</v>
      </c>
      <c r="M8" s="228">
        <f>'16Jul-29Jul'!M8</f>
        <v>0.30208333333333331</v>
      </c>
      <c r="N8" s="230">
        <f>'16Jul-29Jul'!N8</f>
        <v>0.30208333333333331</v>
      </c>
      <c r="O8" s="228">
        <f>'16Jul-29Jul'!O8</f>
        <v>0.30208333333333331</v>
      </c>
      <c r="P8" s="230">
        <f>'16Jul-29Jul'!P8</f>
        <v>0.30208333333333331</v>
      </c>
      <c r="Q8" s="1"/>
    </row>
    <row r="9" spans="1:17" x14ac:dyDescent="0.2">
      <c r="A9" s="163" t="s">
        <v>62</v>
      </c>
      <c r="B9" s="98" t="s">
        <v>63</v>
      </c>
      <c r="C9" s="221">
        <v>0</v>
      </c>
      <c r="D9" s="221">
        <v>0</v>
      </c>
      <c r="E9" s="231">
        <v>0</v>
      </c>
      <c r="F9" s="229">
        <v>0</v>
      </c>
      <c r="G9" s="231">
        <v>0</v>
      </c>
      <c r="H9" s="229">
        <v>0</v>
      </c>
      <c r="I9" s="231">
        <v>0</v>
      </c>
      <c r="J9" s="221">
        <v>0</v>
      </c>
      <c r="K9" s="221">
        <v>0</v>
      </c>
      <c r="L9" s="231">
        <v>0</v>
      </c>
      <c r="M9" s="229">
        <v>0</v>
      </c>
      <c r="N9" s="231">
        <v>0</v>
      </c>
      <c r="O9" s="229">
        <v>0</v>
      </c>
      <c r="P9" s="231">
        <v>0</v>
      </c>
    </row>
    <row r="10" spans="1:17" x14ac:dyDescent="0.2">
      <c r="A10" s="164"/>
      <c r="B10" s="98" t="s">
        <v>64</v>
      </c>
      <c r="C10" s="221">
        <v>0</v>
      </c>
      <c r="D10" s="221">
        <v>0</v>
      </c>
      <c r="E10" s="231">
        <v>0</v>
      </c>
      <c r="F10" s="229">
        <v>0</v>
      </c>
      <c r="G10" s="231">
        <v>0</v>
      </c>
      <c r="H10" s="229">
        <v>0</v>
      </c>
      <c r="I10" s="231">
        <v>0</v>
      </c>
      <c r="J10" s="221">
        <v>0</v>
      </c>
      <c r="K10" s="221">
        <v>0</v>
      </c>
      <c r="L10" s="231">
        <v>0</v>
      </c>
      <c r="M10" s="229">
        <v>0</v>
      </c>
      <c r="N10" s="231">
        <v>0</v>
      </c>
      <c r="O10" s="229">
        <v>0</v>
      </c>
      <c r="P10" s="231">
        <v>0</v>
      </c>
    </row>
    <row r="11" spans="1:17" x14ac:dyDescent="0.2">
      <c r="A11" s="164"/>
      <c r="B11" s="98" t="s">
        <v>63</v>
      </c>
      <c r="C11" s="221"/>
      <c r="D11" s="221"/>
      <c r="E11" s="231"/>
      <c r="F11" s="229"/>
      <c r="G11" s="231"/>
      <c r="H11" s="229"/>
      <c r="I11" s="231"/>
      <c r="J11" s="221"/>
      <c r="K11" s="221"/>
      <c r="L11" s="231"/>
      <c r="M11" s="229"/>
      <c r="N11" s="231"/>
      <c r="O11" s="229"/>
      <c r="P11" s="236"/>
    </row>
    <row r="12" spans="1:17" x14ac:dyDescent="0.2">
      <c r="A12" s="164"/>
      <c r="B12" s="98" t="s">
        <v>64</v>
      </c>
      <c r="C12" s="221"/>
      <c r="D12" s="221"/>
      <c r="E12" s="231"/>
      <c r="F12" s="229"/>
      <c r="G12" s="231"/>
      <c r="H12" s="229"/>
      <c r="I12" s="231"/>
      <c r="J12" s="221"/>
      <c r="K12" s="221"/>
      <c r="L12" s="231"/>
      <c r="M12" s="229"/>
      <c r="N12" s="231"/>
      <c r="O12" s="229"/>
      <c r="P12" s="236"/>
    </row>
    <row r="13" spans="1:17" ht="13.5" thickBot="1" x14ac:dyDescent="0.25">
      <c r="A13" s="165"/>
      <c r="B13" s="99" t="s">
        <v>65</v>
      </c>
      <c r="C13" s="100">
        <f t="shared" ref="C13:P13" si="0">(C10-C9)+(C12-C11)</f>
        <v>0</v>
      </c>
      <c r="D13" s="100">
        <f t="shared" si="0"/>
        <v>0</v>
      </c>
      <c r="E13" s="100">
        <f t="shared" si="0"/>
        <v>0</v>
      </c>
      <c r="F13" s="100">
        <f t="shared" si="0"/>
        <v>0</v>
      </c>
      <c r="G13" s="100">
        <f t="shared" si="0"/>
        <v>0</v>
      </c>
      <c r="H13" s="100">
        <f t="shared" si="0"/>
        <v>0</v>
      </c>
      <c r="I13" s="100">
        <f t="shared" si="0"/>
        <v>0</v>
      </c>
      <c r="J13" s="100">
        <f t="shared" si="0"/>
        <v>0</v>
      </c>
      <c r="K13" s="100">
        <f t="shared" si="0"/>
        <v>0</v>
      </c>
      <c r="L13" s="100">
        <f t="shared" si="0"/>
        <v>0</v>
      </c>
      <c r="M13" s="100">
        <f t="shared" si="0"/>
        <v>0</v>
      </c>
      <c r="N13" s="100">
        <f t="shared" si="0"/>
        <v>0</v>
      </c>
      <c r="O13" s="100">
        <f t="shared" si="0"/>
        <v>0</v>
      </c>
      <c r="P13" s="166">
        <f t="shared" si="0"/>
        <v>0</v>
      </c>
    </row>
    <row r="14" spans="1:17" x14ac:dyDescent="0.2">
      <c r="A14" s="167" t="s">
        <v>66</v>
      </c>
      <c r="B14" s="101" t="s">
        <v>63</v>
      </c>
      <c r="C14" s="222">
        <v>0</v>
      </c>
      <c r="D14" s="222">
        <v>0</v>
      </c>
      <c r="E14" s="232">
        <v>0</v>
      </c>
      <c r="F14" s="240">
        <v>0</v>
      </c>
      <c r="G14" s="232">
        <v>0</v>
      </c>
      <c r="H14" s="240">
        <v>0</v>
      </c>
      <c r="I14" s="232">
        <v>0</v>
      </c>
      <c r="J14" s="222">
        <v>0</v>
      </c>
      <c r="K14" s="222">
        <v>0</v>
      </c>
      <c r="L14" s="231">
        <v>0</v>
      </c>
      <c r="M14" s="240">
        <v>0</v>
      </c>
      <c r="N14" s="231">
        <v>0</v>
      </c>
      <c r="O14" s="240">
        <v>0</v>
      </c>
      <c r="P14" s="231">
        <v>0</v>
      </c>
    </row>
    <row r="15" spans="1:17" x14ac:dyDescent="0.2">
      <c r="A15" s="164"/>
      <c r="B15" s="98" t="s">
        <v>64</v>
      </c>
      <c r="C15" s="221">
        <v>0</v>
      </c>
      <c r="D15" s="221">
        <v>0</v>
      </c>
      <c r="E15" s="231">
        <v>0</v>
      </c>
      <c r="F15" s="229">
        <v>0</v>
      </c>
      <c r="G15" s="231">
        <v>0</v>
      </c>
      <c r="H15" s="229">
        <v>0</v>
      </c>
      <c r="I15" s="231">
        <v>0</v>
      </c>
      <c r="J15" s="221">
        <v>0</v>
      </c>
      <c r="K15" s="221">
        <v>0</v>
      </c>
      <c r="L15" s="231">
        <v>0</v>
      </c>
      <c r="M15" s="229">
        <v>0</v>
      </c>
      <c r="N15" s="231">
        <v>0</v>
      </c>
      <c r="O15" s="229">
        <v>0</v>
      </c>
      <c r="P15" s="231">
        <v>0</v>
      </c>
    </row>
    <row r="16" spans="1:17" x14ac:dyDescent="0.2">
      <c r="A16" s="164"/>
      <c r="B16" s="98" t="s">
        <v>63</v>
      </c>
      <c r="C16" s="221"/>
      <c r="D16" s="221"/>
      <c r="E16" s="231"/>
      <c r="F16" s="229"/>
      <c r="G16" s="231"/>
      <c r="H16" s="229"/>
      <c r="I16" s="231"/>
      <c r="J16" s="221"/>
      <c r="K16" s="221"/>
      <c r="L16" s="231"/>
      <c r="M16" s="229"/>
      <c r="N16" s="231"/>
      <c r="O16" s="229"/>
      <c r="P16" s="236"/>
    </row>
    <row r="17" spans="1:16" x14ac:dyDescent="0.2">
      <c r="A17" s="164"/>
      <c r="B17" s="98" t="s">
        <v>64</v>
      </c>
      <c r="C17" s="221"/>
      <c r="D17" s="221"/>
      <c r="E17" s="231"/>
      <c r="F17" s="229"/>
      <c r="G17" s="231"/>
      <c r="H17" s="229"/>
      <c r="I17" s="231"/>
      <c r="J17" s="221"/>
      <c r="K17" s="221"/>
      <c r="L17" s="231"/>
      <c r="M17" s="229"/>
      <c r="N17" s="231"/>
      <c r="O17" s="229"/>
      <c r="P17" s="236"/>
    </row>
    <row r="18" spans="1:16" ht="13.5" thickBot="1" x14ac:dyDescent="0.25">
      <c r="A18" s="164"/>
      <c r="B18" s="102" t="s">
        <v>65</v>
      </c>
      <c r="C18" s="100">
        <f t="shared" ref="C18:P18" si="1">(C15-C14)+(C17-C16)</f>
        <v>0</v>
      </c>
      <c r="D18" s="100">
        <f t="shared" si="1"/>
        <v>0</v>
      </c>
      <c r="E18" s="100">
        <f t="shared" si="1"/>
        <v>0</v>
      </c>
      <c r="F18" s="100">
        <f t="shared" si="1"/>
        <v>0</v>
      </c>
      <c r="G18" s="100">
        <f t="shared" si="1"/>
        <v>0</v>
      </c>
      <c r="H18" s="100">
        <f t="shared" si="1"/>
        <v>0</v>
      </c>
      <c r="I18" s="100">
        <f t="shared" si="1"/>
        <v>0</v>
      </c>
      <c r="J18" s="100">
        <f t="shared" si="1"/>
        <v>0</v>
      </c>
      <c r="K18" s="100">
        <f t="shared" si="1"/>
        <v>0</v>
      </c>
      <c r="L18" s="100">
        <f t="shared" si="1"/>
        <v>0</v>
      </c>
      <c r="M18" s="100">
        <f t="shared" si="1"/>
        <v>0</v>
      </c>
      <c r="N18" s="100">
        <f t="shared" si="1"/>
        <v>0</v>
      </c>
      <c r="O18" s="100">
        <f t="shared" si="1"/>
        <v>0</v>
      </c>
      <c r="P18" s="166">
        <f t="shared" si="1"/>
        <v>0</v>
      </c>
    </row>
    <row r="19" spans="1:16" ht="13.5" thickBot="1" x14ac:dyDescent="0.25">
      <c r="A19" s="168" t="s">
        <v>67</v>
      </c>
      <c r="B19" s="103"/>
      <c r="C19" s="104">
        <f t="shared" ref="C19:P19" si="2">C13+C18</f>
        <v>0</v>
      </c>
      <c r="D19" s="104">
        <f t="shared" si="2"/>
        <v>0</v>
      </c>
      <c r="E19" s="104">
        <f t="shared" si="2"/>
        <v>0</v>
      </c>
      <c r="F19" s="104">
        <f t="shared" si="2"/>
        <v>0</v>
      </c>
      <c r="G19" s="104">
        <f t="shared" si="2"/>
        <v>0</v>
      </c>
      <c r="H19" s="104">
        <f t="shared" si="2"/>
        <v>0</v>
      </c>
      <c r="I19" s="104">
        <f t="shared" si="2"/>
        <v>0</v>
      </c>
      <c r="J19" s="104">
        <f t="shared" si="2"/>
        <v>0</v>
      </c>
      <c r="K19" s="104">
        <f t="shared" si="2"/>
        <v>0</v>
      </c>
      <c r="L19" s="104">
        <f t="shared" si="2"/>
        <v>0</v>
      </c>
      <c r="M19" s="104">
        <f t="shared" si="2"/>
        <v>0</v>
      </c>
      <c r="N19" s="104">
        <f t="shared" si="2"/>
        <v>0</v>
      </c>
      <c r="O19" s="104">
        <f t="shared" si="2"/>
        <v>0</v>
      </c>
      <c r="P19" s="169">
        <f t="shared" si="2"/>
        <v>0</v>
      </c>
    </row>
    <row r="20" spans="1:16" x14ac:dyDescent="0.2">
      <c r="A20" s="164"/>
      <c r="B20" s="105" t="s">
        <v>68</v>
      </c>
      <c r="C20" s="221"/>
      <c r="D20" s="221"/>
      <c r="E20" s="231"/>
      <c r="F20" s="229"/>
      <c r="G20" s="231"/>
      <c r="H20" s="229"/>
      <c r="I20" s="231"/>
      <c r="J20" s="221"/>
      <c r="K20" s="221"/>
      <c r="L20" s="231"/>
      <c r="M20" s="229"/>
      <c r="N20" s="231"/>
      <c r="O20" s="229"/>
      <c r="P20" s="236"/>
    </row>
    <row r="21" spans="1:16" x14ac:dyDescent="0.2">
      <c r="A21" s="167" t="s">
        <v>70</v>
      </c>
      <c r="B21" s="105" t="s">
        <v>71</v>
      </c>
      <c r="C21" s="221"/>
      <c r="D21" s="221"/>
      <c r="E21" s="231"/>
      <c r="F21" s="229"/>
      <c r="G21" s="231"/>
      <c r="H21" s="229"/>
      <c r="I21" s="231"/>
      <c r="J21" s="221"/>
      <c r="K21" s="221"/>
      <c r="L21" s="231"/>
      <c r="M21" s="229"/>
      <c r="N21" s="231"/>
      <c r="O21" s="229"/>
      <c r="P21" s="236"/>
    </row>
    <row r="22" spans="1:16" x14ac:dyDescent="0.2">
      <c r="A22" s="167" t="s">
        <v>72</v>
      </c>
      <c r="B22" s="105" t="s">
        <v>73</v>
      </c>
      <c r="C22" s="221"/>
      <c r="D22" s="221"/>
      <c r="E22" s="231"/>
      <c r="F22" s="229"/>
      <c r="G22" s="231"/>
      <c r="H22" s="229"/>
      <c r="I22" s="231"/>
      <c r="J22" s="221"/>
      <c r="K22" s="221"/>
      <c r="L22" s="231"/>
      <c r="M22" s="229"/>
      <c r="N22" s="231"/>
      <c r="O22" s="229"/>
      <c r="P22" s="236"/>
    </row>
    <row r="23" spans="1:16" x14ac:dyDescent="0.2">
      <c r="A23" s="167" t="s">
        <v>74</v>
      </c>
      <c r="B23" s="105" t="s">
        <v>75</v>
      </c>
      <c r="C23" s="221"/>
      <c r="D23" s="221"/>
      <c r="E23" s="231"/>
      <c r="F23" s="229"/>
      <c r="G23" s="231"/>
      <c r="H23" s="229"/>
      <c r="I23" s="231"/>
      <c r="J23" s="221"/>
      <c r="K23" s="221"/>
      <c r="L23" s="231"/>
      <c r="M23" s="229"/>
      <c r="N23" s="231">
        <v>0.30208333333333331</v>
      </c>
      <c r="O23" s="229"/>
      <c r="P23" s="236"/>
    </row>
    <row r="24" spans="1:16" x14ac:dyDescent="0.2">
      <c r="A24" s="167" t="s">
        <v>76</v>
      </c>
      <c r="B24" s="105" t="s">
        <v>77</v>
      </c>
      <c r="C24" s="223"/>
      <c r="D24" s="221"/>
      <c r="E24" s="231"/>
      <c r="F24" s="229"/>
      <c r="G24" s="231"/>
      <c r="H24" s="229"/>
      <c r="I24" s="231"/>
      <c r="J24" s="221"/>
      <c r="K24" s="221"/>
      <c r="L24" s="231"/>
      <c r="M24" s="229"/>
      <c r="N24" s="231"/>
      <c r="O24" s="229"/>
      <c r="P24" s="236"/>
    </row>
    <row r="25" spans="1:16" ht="13.5" thickBot="1" x14ac:dyDescent="0.25">
      <c r="A25" s="164"/>
      <c r="B25" s="106" t="s">
        <v>78</v>
      </c>
      <c r="C25" s="224"/>
      <c r="D25" s="224"/>
      <c r="E25" s="233"/>
      <c r="F25" s="241"/>
      <c r="G25" s="233"/>
      <c r="H25" s="241"/>
      <c r="I25" s="233"/>
      <c r="J25" s="224"/>
      <c r="K25" s="224"/>
      <c r="L25" s="233"/>
      <c r="M25" s="241"/>
      <c r="N25" s="233"/>
      <c r="O25" s="241"/>
      <c r="P25" s="237"/>
    </row>
    <row r="26" spans="1:16" ht="13.5" thickBot="1" x14ac:dyDescent="0.25">
      <c r="A26" s="170" t="s">
        <v>79</v>
      </c>
      <c r="B26" s="107"/>
      <c r="C26" s="108">
        <f t="shared" ref="C26:P26" si="3">SUM(C20:C25)</f>
        <v>0</v>
      </c>
      <c r="D26" s="108">
        <f t="shared" si="3"/>
        <v>0</v>
      </c>
      <c r="E26" s="108">
        <f t="shared" si="3"/>
        <v>0</v>
      </c>
      <c r="F26" s="108">
        <f t="shared" si="3"/>
        <v>0</v>
      </c>
      <c r="G26" s="108">
        <f t="shared" si="3"/>
        <v>0</v>
      </c>
      <c r="H26" s="108">
        <f t="shared" si="3"/>
        <v>0</v>
      </c>
      <c r="I26" s="108">
        <f t="shared" si="3"/>
        <v>0</v>
      </c>
      <c r="J26" s="108">
        <f t="shared" si="3"/>
        <v>0</v>
      </c>
      <c r="K26" s="108">
        <f t="shared" si="3"/>
        <v>0</v>
      </c>
      <c r="L26" s="108">
        <f t="shared" si="3"/>
        <v>0</v>
      </c>
      <c r="M26" s="108">
        <f t="shared" si="3"/>
        <v>0</v>
      </c>
      <c r="N26" s="108">
        <f t="shared" si="3"/>
        <v>0.30208333333333331</v>
      </c>
      <c r="O26" s="108">
        <f t="shared" si="3"/>
        <v>0</v>
      </c>
      <c r="P26" s="171">
        <f t="shared" si="3"/>
        <v>0</v>
      </c>
    </row>
    <row r="27" spans="1:16" ht="13.5" thickBot="1" x14ac:dyDescent="0.25">
      <c r="A27" s="172" t="s">
        <v>80</v>
      </c>
      <c r="B27" s="109"/>
      <c r="C27" s="110" t="str">
        <f t="shared" ref="C27:P27" si="4">IF(C29&gt;=C8,"0:00",C8-C29)</f>
        <v>0:00</v>
      </c>
      <c r="D27" s="110" t="str">
        <f t="shared" si="4"/>
        <v>0:00</v>
      </c>
      <c r="E27" s="110">
        <f t="shared" si="4"/>
        <v>0.30208333333333331</v>
      </c>
      <c r="F27" s="110">
        <f t="shared" si="4"/>
        <v>0.30208333333333331</v>
      </c>
      <c r="G27" s="110">
        <f t="shared" si="4"/>
        <v>0.30208333333333331</v>
      </c>
      <c r="H27" s="110">
        <f t="shared" si="4"/>
        <v>0.30208333333333331</v>
      </c>
      <c r="I27" s="110">
        <f t="shared" si="4"/>
        <v>0.30208333333333331</v>
      </c>
      <c r="J27" s="110" t="str">
        <f t="shared" si="4"/>
        <v>0:00</v>
      </c>
      <c r="K27" s="110" t="str">
        <f t="shared" si="4"/>
        <v>0:00</v>
      </c>
      <c r="L27" s="110">
        <f t="shared" si="4"/>
        <v>0.30208333333333331</v>
      </c>
      <c r="M27" s="110">
        <f t="shared" si="4"/>
        <v>0.30208333333333331</v>
      </c>
      <c r="N27" s="110" t="str">
        <f t="shared" si="4"/>
        <v>0:00</v>
      </c>
      <c r="O27" s="110">
        <f t="shared" si="4"/>
        <v>0.30208333333333331</v>
      </c>
      <c r="P27" s="173">
        <f t="shared" si="4"/>
        <v>0.30208333333333331</v>
      </c>
    </row>
    <row r="28" spans="1:16" ht="13.5" thickBot="1" x14ac:dyDescent="0.25">
      <c r="A28" s="174" t="s">
        <v>81</v>
      </c>
      <c r="B28" s="111"/>
      <c r="C28" s="225" t="s">
        <v>82</v>
      </c>
      <c r="D28" s="225" t="s">
        <v>82</v>
      </c>
      <c r="E28" s="234" t="s">
        <v>82</v>
      </c>
      <c r="F28" s="242" t="s">
        <v>82</v>
      </c>
      <c r="G28" s="234" t="s">
        <v>82</v>
      </c>
      <c r="H28" s="242" t="s">
        <v>82</v>
      </c>
      <c r="I28" s="234" t="s">
        <v>82</v>
      </c>
      <c r="J28" s="225" t="s">
        <v>82</v>
      </c>
      <c r="K28" s="225" t="s">
        <v>82</v>
      </c>
      <c r="L28" s="234" t="s">
        <v>82</v>
      </c>
      <c r="M28" s="242" t="s">
        <v>82</v>
      </c>
      <c r="N28" s="234" t="s">
        <v>82</v>
      </c>
      <c r="O28" s="242" t="s">
        <v>82</v>
      </c>
      <c r="P28" s="238" t="s">
        <v>82</v>
      </c>
    </row>
    <row r="29" spans="1:16" ht="13.5" thickTop="1" x14ac:dyDescent="0.2">
      <c r="A29" s="175" t="s">
        <v>83</v>
      </c>
      <c r="B29" s="141"/>
      <c r="C29" s="145">
        <f t="shared" ref="C29:P29" si="5">C26+C19</f>
        <v>0</v>
      </c>
      <c r="D29" s="145">
        <f t="shared" si="5"/>
        <v>0</v>
      </c>
      <c r="E29" s="145">
        <f t="shared" si="5"/>
        <v>0</v>
      </c>
      <c r="F29" s="145">
        <f t="shared" si="5"/>
        <v>0</v>
      </c>
      <c r="G29" s="145">
        <f t="shared" si="5"/>
        <v>0</v>
      </c>
      <c r="H29" s="145">
        <f t="shared" si="5"/>
        <v>0</v>
      </c>
      <c r="I29" s="145">
        <f t="shared" si="5"/>
        <v>0</v>
      </c>
      <c r="J29" s="145">
        <f t="shared" si="5"/>
        <v>0</v>
      </c>
      <c r="K29" s="145">
        <f t="shared" si="5"/>
        <v>0</v>
      </c>
      <c r="L29" s="145">
        <f t="shared" si="5"/>
        <v>0</v>
      </c>
      <c r="M29" s="145">
        <f t="shared" si="5"/>
        <v>0</v>
      </c>
      <c r="N29" s="145">
        <f t="shared" si="5"/>
        <v>0.30208333333333331</v>
      </c>
      <c r="O29" s="145">
        <f t="shared" si="5"/>
        <v>0</v>
      </c>
      <c r="P29" s="176">
        <f t="shared" si="5"/>
        <v>0</v>
      </c>
    </row>
    <row r="30" spans="1:16" x14ac:dyDescent="0.2">
      <c r="A30" s="177" t="s">
        <v>84</v>
      </c>
      <c r="B30" s="142"/>
      <c r="C30" s="226">
        <f>IF(L3 ="Y", 0-L2, L2)</f>
        <v>-43.5</v>
      </c>
      <c r="D30" s="226">
        <f t="shared" ref="D30:P30" si="6">C32</f>
        <v>-43.5</v>
      </c>
      <c r="E30" s="235">
        <f t="shared" si="6"/>
        <v>-43.5</v>
      </c>
      <c r="F30" s="243">
        <f t="shared" si="6"/>
        <v>-43.802083333333336</v>
      </c>
      <c r="G30" s="235">
        <f t="shared" si="6"/>
        <v>-44.104166666666671</v>
      </c>
      <c r="H30" s="243">
        <f t="shared" si="6"/>
        <v>-44.406250000000007</v>
      </c>
      <c r="I30" s="235">
        <f t="shared" si="6"/>
        <v>-44.708333333333343</v>
      </c>
      <c r="J30" s="226">
        <f t="shared" si="6"/>
        <v>-45.010416666666679</v>
      </c>
      <c r="K30" s="226">
        <f t="shared" si="6"/>
        <v>-45.010416666666679</v>
      </c>
      <c r="L30" s="235">
        <f t="shared" si="6"/>
        <v>-45.010416666666679</v>
      </c>
      <c r="M30" s="243">
        <f t="shared" si="6"/>
        <v>-45.312500000000014</v>
      </c>
      <c r="N30" s="235">
        <f t="shared" si="6"/>
        <v>-45.61458333333335</v>
      </c>
      <c r="O30" s="243">
        <f t="shared" si="6"/>
        <v>-45.61458333333335</v>
      </c>
      <c r="P30" s="239">
        <f t="shared" si="6"/>
        <v>-45.916666666666686</v>
      </c>
    </row>
    <row r="31" spans="1:16" x14ac:dyDescent="0.2">
      <c r="A31" s="177" t="s">
        <v>85</v>
      </c>
      <c r="B31" s="142"/>
      <c r="C31" s="226">
        <f t="shared" ref="C31:P31" si="7">IF(AND(C29=0,C27=0),"0:00", C29-C8)</f>
        <v>0</v>
      </c>
      <c r="D31" s="226">
        <f t="shared" si="7"/>
        <v>0</v>
      </c>
      <c r="E31" s="235">
        <f t="shared" si="7"/>
        <v>-0.30208333333333331</v>
      </c>
      <c r="F31" s="243">
        <f t="shared" si="7"/>
        <v>-0.30208333333333331</v>
      </c>
      <c r="G31" s="235">
        <f t="shared" si="7"/>
        <v>-0.30208333333333331</v>
      </c>
      <c r="H31" s="243">
        <f t="shared" si="7"/>
        <v>-0.30208333333333331</v>
      </c>
      <c r="I31" s="235">
        <f t="shared" si="7"/>
        <v>-0.30208333333333331</v>
      </c>
      <c r="J31" s="226">
        <f t="shared" si="7"/>
        <v>0</v>
      </c>
      <c r="K31" s="226">
        <f t="shared" si="7"/>
        <v>0</v>
      </c>
      <c r="L31" s="235">
        <f t="shared" si="7"/>
        <v>-0.30208333333333331</v>
      </c>
      <c r="M31" s="243">
        <f t="shared" si="7"/>
        <v>-0.30208333333333331</v>
      </c>
      <c r="N31" s="235">
        <f t="shared" si="7"/>
        <v>0</v>
      </c>
      <c r="O31" s="243">
        <f t="shared" si="7"/>
        <v>-0.30208333333333331</v>
      </c>
      <c r="P31" s="239">
        <f t="shared" si="7"/>
        <v>-0.30208333333333331</v>
      </c>
    </row>
    <row r="32" spans="1:16" ht="13.5" thickBot="1" x14ac:dyDescent="0.25">
      <c r="A32" s="178" t="s">
        <v>86</v>
      </c>
      <c r="B32" s="143"/>
      <c r="C32" s="144">
        <f t="shared" ref="C32:P32" si="8">C30+C31</f>
        <v>-43.5</v>
      </c>
      <c r="D32" s="144">
        <f t="shared" si="8"/>
        <v>-43.5</v>
      </c>
      <c r="E32" s="144">
        <f t="shared" si="8"/>
        <v>-43.802083333333336</v>
      </c>
      <c r="F32" s="144">
        <f t="shared" si="8"/>
        <v>-44.104166666666671</v>
      </c>
      <c r="G32" s="144">
        <f t="shared" si="8"/>
        <v>-44.406250000000007</v>
      </c>
      <c r="H32" s="144">
        <f t="shared" si="8"/>
        <v>-44.708333333333343</v>
      </c>
      <c r="I32" s="144">
        <f t="shared" si="8"/>
        <v>-45.010416666666679</v>
      </c>
      <c r="J32" s="144">
        <f t="shared" si="8"/>
        <v>-45.010416666666679</v>
      </c>
      <c r="K32" s="144">
        <f t="shared" si="8"/>
        <v>-45.010416666666679</v>
      </c>
      <c r="L32" s="144">
        <f t="shared" si="8"/>
        <v>-45.312500000000014</v>
      </c>
      <c r="M32" s="144">
        <f t="shared" si="8"/>
        <v>-45.61458333333335</v>
      </c>
      <c r="N32" s="144">
        <f t="shared" si="8"/>
        <v>-45.61458333333335</v>
      </c>
      <c r="O32" s="144">
        <f t="shared" si="8"/>
        <v>-45.916666666666686</v>
      </c>
      <c r="P32" s="179">
        <f t="shared" si="8"/>
        <v>-46.218750000000021</v>
      </c>
    </row>
    <row r="33" spans="1:16" ht="13.5" thickBot="1" x14ac:dyDescent="0.25">
      <c r="A33" s="60"/>
      <c r="B33" s="12"/>
      <c r="C33" s="12"/>
      <c r="D33" s="12"/>
      <c r="E33" s="12"/>
      <c r="F33" s="12"/>
      <c r="G33" s="12"/>
      <c r="H33" s="12"/>
      <c r="I33" s="12"/>
      <c r="J33" s="12"/>
      <c r="K33" s="12"/>
      <c r="L33" s="12"/>
      <c r="M33" s="12"/>
      <c r="N33" s="12"/>
      <c r="O33" s="12"/>
      <c r="P33" s="30"/>
    </row>
    <row r="34" spans="1:16" x14ac:dyDescent="0.2">
      <c r="A34" s="60"/>
      <c r="B34" s="57"/>
      <c r="C34" s="12"/>
      <c r="D34" s="12"/>
      <c r="E34" s="12"/>
      <c r="F34" s="12"/>
      <c r="G34" s="12"/>
      <c r="H34" s="127"/>
      <c r="I34" s="128"/>
      <c r="J34" s="305" t="s">
        <v>87</v>
      </c>
      <c r="K34" s="305"/>
      <c r="L34" s="305"/>
      <c r="M34" s="305"/>
      <c r="N34" s="128"/>
      <c r="O34" s="129"/>
      <c r="P34" s="30"/>
    </row>
    <row r="35" spans="1:16" x14ac:dyDescent="0.2">
      <c r="A35" s="60"/>
      <c r="B35" s="59"/>
      <c r="C35" s="12"/>
      <c r="D35" s="12"/>
      <c r="E35" s="12"/>
      <c r="F35" s="31"/>
      <c r="G35" s="12"/>
      <c r="H35" s="130"/>
      <c r="I35" s="91"/>
      <c r="J35" s="91"/>
      <c r="K35" s="91"/>
      <c r="L35" s="91"/>
      <c r="M35" s="91"/>
      <c r="N35" s="91"/>
      <c r="O35" s="131"/>
      <c r="P35" s="30"/>
    </row>
    <row r="36" spans="1:16" x14ac:dyDescent="0.2">
      <c r="A36" s="180" t="s">
        <v>88</v>
      </c>
      <c r="B36" s="33"/>
      <c r="C36" s="33"/>
      <c r="D36" s="33"/>
      <c r="E36" s="33"/>
      <c r="F36" s="12" t="s">
        <v>89</v>
      </c>
      <c r="G36" s="35"/>
      <c r="H36" s="132" t="s">
        <v>90</v>
      </c>
      <c r="I36" s="96"/>
      <c r="J36" s="96"/>
      <c r="K36" s="90">
        <f>C30</f>
        <v>-43.5</v>
      </c>
      <c r="L36" s="93" t="s">
        <v>91</v>
      </c>
      <c r="M36" s="91" t="s">
        <v>68</v>
      </c>
      <c r="N36" s="97">
        <f>SUM(C20:P20)</f>
        <v>0</v>
      </c>
      <c r="O36" s="131"/>
      <c r="P36" s="30"/>
    </row>
    <row r="37" spans="1:16" x14ac:dyDescent="0.2">
      <c r="A37" s="60" t="s">
        <v>92</v>
      </c>
      <c r="B37" s="12"/>
      <c r="C37" s="12"/>
      <c r="D37" s="12"/>
      <c r="E37" s="12"/>
      <c r="F37" s="12"/>
      <c r="G37" s="12"/>
      <c r="H37" s="132" t="s">
        <v>93</v>
      </c>
      <c r="I37" s="96"/>
      <c r="J37" s="96"/>
      <c r="K37" s="90">
        <f>SUM(C19:P19)</f>
        <v>0</v>
      </c>
      <c r="L37" s="91"/>
      <c r="M37" s="91" t="s">
        <v>71</v>
      </c>
      <c r="N37" s="97">
        <f>SUM(C21:P21)</f>
        <v>0</v>
      </c>
      <c r="O37" s="131"/>
      <c r="P37" s="30"/>
    </row>
    <row r="38" spans="1:16" x14ac:dyDescent="0.2">
      <c r="A38" s="60"/>
      <c r="B38" s="12"/>
      <c r="C38" s="12"/>
      <c r="D38" s="12"/>
      <c r="E38" s="12"/>
      <c r="F38" s="12"/>
      <c r="G38" s="12"/>
      <c r="H38" s="132" t="s">
        <v>94</v>
      </c>
      <c r="I38" s="96"/>
      <c r="J38" s="96"/>
      <c r="K38" s="90">
        <f>SUM(C26:P26)</f>
        <v>0.30208333333333331</v>
      </c>
      <c r="L38" s="91"/>
      <c r="M38" s="91" t="s">
        <v>73</v>
      </c>
      <c r="N38" s="97">
        <f>SUM(C22:P22)</f>
        <v>0</v>
      </c>
      <c r="O38" s="131"/>
      <c r="P38" s="30"/>
    </row>
    <row r="39" spans="1:16" x14ac:dyDescent="0.2">
      <c r="A39" s="60"/>
      <c r="B39" s="12"/>
      <c r="C39" s="12"/>
      <c r="D39" s="12"/>
      <c r="E39" s="12"/>
      <c r="F39" s="12"/>
      <c r="G39" s="12"/>
      <c r="H39" s="132" t="s">
        <v>95</v>
      </c>
      <c r="I39" s="96"/>
      <c r="J39" s="96"/>
      <c r="K39" s="90">
        <f>SUM(C8:P8)</f>
        <v>3.0208333333333335</v>
      </c>
      <c r="L39" s="91"/>
      <c r="M39" s="91" t="s">
        <v>78</v>
      </c>
      <c r="N39" s="97">
        <f>SUM(C25:P25)</f>
        <v>0</v>
      </c>
      <c r="O39" s="131"/>
      <c r="P39" s="30"/>
    </row>
    <row r="40" spans="1:16" x14ac:dyDescent="0.2">
      <c r="A40" s="60"/>
      <c r="B40" s="12"/>
      <c r="C40" s="12"/>
      <c r="D40" s="12"/>
      <c r="E40" s="12"/>
      <c r="F40" s="31"/>
      <c r="G40" s="12"/>
      <c r="H40" s="133"/>
      <c r="I40" s="91"/>
      <c r="J40" s="91"/>
      <c r="K40" s="91"/>
      <c r="L40" s="91"/>
      <c r="M40" s="91" t="s">
        <v>96</v>
      </c>
      <c r="N40" s="97">
        <f>SUM(C24:P24)</f>
        <v>0</v>
      </c>
      <c r="O40" s="131"/>
      <c r="P40" s="30"/>
    </row>
    <row r="41" spans="1:16" x14ac:dyDescent="0.2">
      <c r="A41" s="180" t="s">
        <v>97</v>
      </c>
      <c r="B41" s="33"/>
      <c r="C41" s="33"/>
      <c r="D41" s="33"/>
      <c r="E41" s="33"/>
      <c r="F41" s="33" t="s">
        <v>89</v>
      </c>
      <c r="G41" s="12"/>
      <c r="H41" s="134"/>
      <c r="I41" s="96"/>
      <c r="J41" s="95" t="s">
        <v>98</v>
      </c>
      <c r="K41" s="97">
        <f>(SUM(K36:K38)-(K39))</f>
        <v>-46.21875</v>
      </c>
      <c r="L41" s="91"/>
      <c r="M41" s="94" t="s">
        <v>99</v>
      </c>
      <c r="N41" s="97">
        <f>SUM(C27:P27)</f>
        <v>2.71875</v>
      </c>
      <c r="O41" s="131"/>
      <c r="P41" s="30"/>
    </row>
    <row r="42" spans="1:16" ht="13.5" thickBot="1" x14ac:dyDescent="0.25">
      <c r="A42" s="60" t="s">
        <v>100</v>
      </c>
      <c r="B42" s="12"/>
      <c r="C42" s="12"/>
      <c r="D42" s="12"/>
      <c r="E42" s="12"/>
      <c r="F42" s="12"/>
      <c r="G42" s="12"/>
      <c r="H42" s="135"/>
      <c r="I42" s="136"/>
      <c r="J42" s="137" t="s">
        <v>101</v>
      </c>
      <c r="K42" s="138">
        <f>K78</f>
        <v>0</v>
      </c>
      <c r="L42" s="139"/>
      <c r="M42" s="139"/>
      <c r="N42" s="139"/>
      <c r="O42" s="140"/>
      <c r="P42" s="30"/>
    </row>
    <row r="43" spans="1:16" ht="13.5" thickBot="1" x14ac:dyDescent="0.25">
      <c r="A43" s="181"/>
      <c r="B43" s="37"/>
      <c r="C43" s="37"/>
      <c r="D43" s="37"/>
      <c r="E43" s="37"/>
      <c r="F43" s="37"/>
      <c r="G43" s="37"/>
      <c r="H43" s="37"/>
      <c r="I43" s="37"/>
      <c r="J43" s="37"/>
      <c r="K43" s="37"/>
      <c r="L43" s="37"/>
      <c r="M43" s="37"/>
      <c r="N43" s="37"/>
      <c r="O43" s="37"/>
      <c r="P43" s="38"/>
    </row>
    <row r="44" spans="1:16" ht="13.5" customHeight="1" x14ac:dyDescent="0.25">
      <c r="A44" s="155"/>
      <c r="B44" s="27"/>
      <c r="C44" s="156"/>
      <c r="D44" s="27"/>
      <c r="E44" s="27"/>
      <c r="F44" s="27"/>
      <c r="G44" s="157"/>
      <c r="H44" s="158"/>
      <c r="I44" s="159"/>
      <c r="J44" s="158"/>
      <c r="K44" s="160"/>
      <c r="L44" s="27"/>
      <c r="M44" s="27"/>
      <c r="N44" s="27"/>
      <c r="O44" s="27"/>
      <c r="P44" s="212"/>
    </row>
    <row r="45" spans="1:16" ht="13.5" customHeight="1" thickBot="1" x14ac:dyDescent="0.25">
      <c r="A45" s="12"/>
      <c r="B45" s="12"/>
      <c r="C45" s="12"/>
      <c r="D45" s="12"/>
      <c r="E45" s="12"/>
      <c r="F45" s="12"/>
      <c r="G45" s="12"/>
      <c r="H45" s="12"/>
      <c r="I45" s="12"/>
      <c r="J45" s="12"/>
      <c r="K45" s="12"/>
      <c r="L45" s="12"/>
      <c r="M45" s="12"/>
      <c r="N45" s="12"/>
      <c r="O45" s="12"/>
      <c r="P45" s="12"/>
    </row>
    <row r="46" spans="1:16" ht="19.5" thickTop="1" thickBot="1" x14ac:dyDescent="0.3">
      <c r="A46" s="3"/>
      <c r="B46" s="4"/>
      <c r="C46" s="5" t="s">
        <v>102</v>
      </c>
      <c r="D46" s="4"/>
      <c r="E46" s="4"/>
      <c r="F46" s="4"/>
      <c r="G46" s="6"/>
      <c r="H46" s="7"/>
      <c r="I46" s="8"/>
      <c r="J46" s="7"/>
      <c r="K46" s="9"/>
      <c r="L46" s="4"/>
      <c r="M46" s="4"/>
      <c r="N46" s="4"/>
      <c r="O46" s="4"/>
      <c r="P46" s="10"/>
    </row>
    <row r="47" spans="1:16" x14ac:dyDescent="0.2">
      <c r="A47" s="11"/>
      <c r="B47" s="12"/>
      <c r="C47" s="76" t="s">
        <v>36</v>
      </c>
      <c r="D47" s="196">
        <f>D2</f>
        <v>43310</v>
      </c>
      <c r="E47" s="83" t="s">
        <v>37</v>
      </c>
      <c r="F47" s="197"/>
      <c r="G47" s="79"/>
      <c r="H47" s="79"/>
      <c r="I47" s="79"/>
      <c r="J47" s="198"/>
      <c r="K47" s="79"/>
      <c r="L47" s="79"/>
      <c r="M47" s="79"/>
      <c r="N47" s="79"/>
      <c r="O47" s="79"/>
      <c r="P47" s="199"/>
    </row>
    <row r="48" spans="1:16" x14ac:dyDescent="0.2">
      <c r="A48" s="11"/>
      <c r="B48" s="12"/>
      <c r="C48" s="77" t="s">
        <v>40</v>
      </c>
      <c r="D48" s="201" t="str">
        <f>D3</f>
        <v>Your Name Goes here</v>
      </c>
      <c r="E48" s="201"/>
      <c r="F48" s="201"/>
      <c r="G48" s="80"/>
      <c r="H48" s="80"/>
      <c r="I48" s="81"/>
      <c r="J48" s="80"/>
      <c r="K48" s="80"/>
      <c r="L48" s="80"/>
      <c r="M48" s="80"/>
      <c r="N48" s="80"/>
      <c r="O48" s="80"/>
      <c r="P48" s="200"/>
    </row>
    <row r="49" spans="1:17" x14ac:dyDescent="0.2">
      <c r="A49" s="11"/>
      <c r="B49" s="12"/>
      <c r="C49" s="78" t="s">
        <v>126</v>
      </c>
      <c r="D49" s="201" t="str">
        <f>D4</f>
        <v>Pos no.</v>
      </c>
      <c r="E49" s="201"/>
      <c r="F49" s="201"/>
      <c r="G49" s="80"/>
      <c r="H49" s="201"/>
      <c r="I49" s="81"/>
      <c r="J49" s="81"/>
      <c r="K49" s="81"/>
      <c r="L49" s="80"/>
      <c r="M49" s="80"/>
      <c r="N49" s="80"/>
      <c r="O49" s="80"/>
      <c r="P49" s="200"/>
    </row>
    <row r="50" spans="1:17" ht="13.5" customHeight="1" x14ac:dyDescent="0.2">
      <c r="A50" s="11"/>
      <c r="B50" s="12"/>
      <c r="C50" s="77" t="s">
        <v>49</v>
      </c>
      <c r="D50" s="201" t="str">
        <f>D5</f>
        <v>Your Unit Name goes here</v>
      </c>
      <c r="E50" s="201"/>
      <c r="F50" s="201"/>
      <c r="G50" s="82"/>
      <c r="H50" s="82"/>
      <c r="I50" s="82"/>
      <c r="J50" s="82"/>
      <c r="K50" s="82"/>
      <c r="L50" s="82"/>
      <c r="M50" s="82"/>
      <c r="N50" s="82"/>
      <c r="O50" s="82"/>
      <c r="P50" s="202"/>
    </row>
    <row r="51" spans="1:17" x14ac:dyDescent="0.2">
      <c r="A51" s="11"/>
      <c r="B51" s="13"/>
      <c r="C51" s="84" t="s">
        <v>54</v>
      </c>
      <c r="D51" s="85" t="s">
        <v>55</v>
      </c>
      <c r="E51" s="85" t="s">
        <v>56</v>
      </c>
      <c r="F51" s="85" t="s">
        <v>57</v>
      </c>
      <c r="G51" s="85" t="s">
        <v>58</v>
      </c>
      <c r="H51" s="85" t="s">
        <v>59</v>
      </c>
      <c r="I51" s="85" t="s">
        <v>60</v>
      </c>
      <c r="J51" s="85" t="s">
        <v>54</v>
      </c>
      <c r="K51" s="85" t="s">
        <v>55</v>
      </c>
      <c r="L51" s="85" t="s">
        <v>56</v>
      </c>
      <c r="M51" s="85" t="s">
        <v>57</v>
      </c>
      <c r="N51" s="85" t="s">
        <v>58</v>
      </c>
      <c r="O51" s="85" t="s">
        <v>59</v>
      </c>
      <c r="P51" s="86" t="s">
        <v>60</v>
      </c>
    </row>
    <row r="52" spans="1:17" ht="13.5" thickBot="1" x14ac:dyDescent="0.25">
      <c r="A52" s="11"/>
      <c r="B52" s="13"/>
      <c r="C52" s="87">
        <f>C7</f>
        <v>43310</v>
      </c>
      <c r="D52" s="88">
        <f>$C$7+1</f>
        <v>43311</v>
      </c>
      <c r="E52" s="88">
        <f>$C$7+2</f>
        <v>43312</v>
      </c>
      <c r="F52" s="88">
        <f>$C$7+3</f>
        <v>43313</v>
      </c>
      <c r="G52" s="88">
        <f>$C$7+4</f>
        <v>43314</v>
      </c>
      <c r="H52" s="88">
        <f>$C$7+5</f>
        <v>43315</v>
      </c>
      <c r="I52" s="88">
        <f>$C$7+6</f>
        <v>43316</v>
      </c>
      <c r="J52" s="88">
        <f>$C$7+7</f>
        <v>43317</v>
      </c>
      <c r="K52" s="88">
        <f>$C$7+8</f>
        <v>43318</v>
      </c>
      <c r="L52" s="88">
        <f>$C$7+9</f>
        <v>43319</v>
      </c>
      <c r="M52" s="88">
        <f>$C$7+10</f>
        <v>43320</v>
      </c>
      <c r="N52" s="88">
        <f>$C$7+11</f>
        <v>43321</v>
      </c>
      <c r="O52" s="88">
        <f>$C$7+12</f>
        <v>43322</v>
      </c>
      <c r="P52" s="89">
        <f>$C$7+13</f>
        <v>43323</v>
      </c>
      <c r="Q52" s="1"/>
    </row>
    <row r="53" spans="1:17" ht="13.5" thickBot="1" x14ac:dyDescent="0.25">
      <c r="A53" s="206" t="s">
        <v>61</v>
      </c>
      <c r="B53" s="80"/>
      <c r="C53" s="203">
        <f>C8</f>
        <v>0</v>
      </c>
      <c r="D53" s="204">
        <f t="shared" ref="D53:P53" si="9">D8</f>
        <v>0</v>
      </c>
      <c r="E53" s="204">
        <f t="shared" si="9"/>
        <v>0.30208333333333331</v>
      </c>
      <c r="F53" s="204">
        <f t="shared" si="9"/>
        <v>0.30208333333333331</v>
      </c>
      <c r="G53" s="204">
        <f t="shared" si="9"/>
        <v>0.30208333333333331</v>
      </c>
      <c r="H53" s="204">
        <f t="shared" si="9"/>
        <v>0.30208333333333331</v>
      </c>
      <c r="I53" s="204">
        <f t="shared" si="9"/>
        <v>0.30208333333333331</v>
      </c>
      <c r="J53" s="204">
        <f t="shared" si="9"/>
        <v>0</v>
      </c>
      <c r="K53" s="204">
        <f t="shared" si="9"/>
        <v>0</v>
      </c>
      <c r="L53" s="204">
        <f t="shared" si="9"/>
        <v>0.30208333333333331</v>
      </c>
      <c r="M53" s="204">
        <f t="shared" si="9"/>
        <v>0.30208333333333331</v>
      </c>
      <c r="N53" s="204">
        <f t="shared" si="9"/>
        <v>0.30208333333333331</v>
      </c>
      <c r="O53" s="204">
        <f t="shared" si="9"/>
        <v>0.30208333333333331</v>
      </c>
      <c r="P53" s="205">
        <f t="shared" si="9"/>
        <v>0.30208333333333331</v>
      </c>
      <c r="Q53" s="1"/>
    </row>
    <row r="54" spans="1:17" hidden="1" x14ac:dyDescent="0.2">
      <c r="A54" s="11"/>
      <c r="B54" s="13" t="s">
        <v>103</v>
      </c>
      <c r="C54" s="16">
        <f t="shared" ref="C54:P54" si="10">C53*24</f>
        <v>0</v>
      </c>
      <c r="D54" s="16">
        <f t="shared" si="10"/>
        <v>0</v>
      </c>
      <c r="E54" s="16">
        <f t="shared" si="10"/>
        <v>7.25</v>
      </c>
      <c r="F54" s="16">
        <f t="shared" si="10"/>
        <v>7.25</v>
      </c>
      <c r="G54" s="16">
        <f t="shared" si="10"/>
        <v>7.25</v>
      </c>
      <c r="H54" s="16">
        <f t="shared" si="10"/>
        <v>7.25</v>
      </c>
      <c r="I54" s="16">
        <f t="shared" si="10"/>
        <v>7.25</v>
      </c>
      <c r="J54" s="16">
        <f t="shared" si="10"/>
        <v>0</v>
      </c>
      <c r="K54" s="16">
        <f t="shared" si="10"/>
        <v>0</v>
      </c>
      <c r="L54" s="16">
        <f t="shared" si="10"/>
        <v>7.25</v>
      </c>
      <c r="M54" s="16">
        <f t="shared" si="10"/>
        <v>7.25</v>
      </c>
      <c r="N54" s="16">
        <f t="shared" si="10"/>
        <v>7.25</v>
      </c>
      <c r="O54" s="16">
        <f t="shared" si="10"/>
        <v>7.25</v>
      </c>
      <c r="P54" s="17">
        <f t="shared" si="10"/>
        <v>7.25</v>
      </c>
      <c r="Q54" s="2"/>
    </row>
    <row r="55" spans="1:17" x14ac:dyDescent="0.2">
      <c r="A55" s="11"/>
      <c r="B55" s="13"/>
      <c r="C55" s="45"/>
      <c r="D55" s="45"/>
      <c r="E55" s="45"/>
      <c r="F55" s="45"/>
      <c r="G55" s="45"/>
      <c r="H55" s="45"/>
      <c r="I55" s="45"/>
      <c r="J55" s="45"/>
      <c r="K55" s="45"/>
      <c r="L55" s="45"/>
      <c r="M55" s="45"/>
      <c r="N55" s="45"/>
      <c r="O55" s="45"/>
      <c r="P55" s="17"/>
      <c r="Q55" s="2"/>
    </row>
    <row r="56" spans="1:17" x14ac:dyDescent="0.2">
      <c r="A56" s="18" t="s">
        <v>104</v>
      </c>
      <c r="B56" s="19" t="s">
        <v>63</v>
      </c>
      <c r="C56" s="20">
        <v>0</v>
      </c>
      <c r="D56" s="20">
        <v>0</v>
      </c>
      <c r="E56" s="20">
        <v>0</v>
      </c>
      <c r="F56" s="20">
        <v>0</v>
      </c>
      <c r="G56" s="20">
        <v>0</v>
      </c>
      <c r="H56" s="20">
        <v>0</v>
      </c>
      <c r="I56" s="20">
        <v>0</v>
      </c>
      <c r="J56" s="20">
        <v>0</v>
      </c>
      <c r="K56" s="20">
        <v>0</v>
      </c>
      <c r="L56" s="20">
        <v>0</v>
      </c>
      <c r="M56" s="20">
        <v>0</v>
      </c>
      <c r="N56" s="20">
        <v>0</v>
      </c>
      <c r="O56" s="20">
        <v>0</v>
      </c>
      <c r="P56" s="21">
        <v>0</v>
      </c>
    </row>
    <row r="57" spans="1:17" x14ac:dyDescent="0.2">
      <c r="A57" s="15" t="s">
        <v>105</v>
      </c>
      <c r="B57" s="19" t="s">
        <v>64</v>
      </c>
      <c r="C57" s="20">
        <v>0</v>
      </c>
      <c r="D57" s="20">
        <v>0</v>
      </c>
      <c r="E57" s="20">
        <v>0</v>
      </c>
      <c r="F57" s="20">
        <v>0</v>
      </c>
      <c r="G57" s="20">
        <v>0</v>
      </c>
      <c r="H57" s="20">
        <v>0</v>
      </c>
      <c r="I57" s="20">
        <v>0</v>
      </c>
      <c r="J57" s="20">
        <v>0</v>
      </c>
      <c r="K57" s="20">
        <v>0</v>
      </c>
      <c r="L57" s="20">
        <v>0</v>
      </c>
      <c r="M57" s="20">
        <v>0</v>
      </c>
      <c r="N57" s="20">
        <v>0</v>
      </c>
      <c r="O57" s="20">
        <v>0</v>
      </c>
      <c r="P57" s="21">
        <v>0</v>
      </c>
    </row>
    <row r="58" spans="1:17" x14ac:dyDescent="0.2">
      <c r="A58" s="11"/>
      <c r="B58" s="19" t="s">
        <v>63</v>
      </c>
      <c r="C58" s="20"/>
      <c r="D58" s="20"/>
      <c r="E58" s="20"/>
      <c r="F58" s="20"/>
      <c r="G58" s="20"/>
      <c r="H58" s="20"/>
      <c r="I58" s="20"/>
      <c r="J58" s="20"/>
      <c r="K58" s="20"/>
      <c r="L58" s="20"/>
      <c r="M58" s="20"/>
      <c r="N58" s="20"/>
      <c r="O58" s="20"/>
      <c r="P58" s="21"/>
    </row>
    <row r="59" spans="1:17" x14ac:dyDescent="0.2">
      <c r="A59" s="11"/>
      <c r="B59" s="19" t="s">
        <v>64</v>
      </c>
      <c r="C59" s="20"/>
      <c r="D59" s="20"/>
      <c r="E59" s="20"/>
      <c r="F59" s="20"/>
      <c r="G59" s="20"/>
      <c r="H59" s="20"/>
      <c r="I59" s="20"/>
      <c r="J59" s="20"/>
      <c r="K59" s="20"/>
      <c r="L59" s="20"/>
      <c r="M59" s="20"/>
      <c r="N59" s="20"/>
      <c r="O59" s="20"/>
      <c r="P59" s="21"/>
    </row>
    <row r="60" spans="1:17" ht="13.5" thickBot="1" x14ac:dyDescent="0.25">
      <c r="A60" s="46"/>
      <c r="B60" s="207" t="s">
        <v>65</v>
      </c>
      <c r="C60" s="208">
        <f t="shared" ref="C60:P60" si="11">(C57-C56)+(C59-C58)</f>
        <v>0</v>
      </c>
      <c r="D60" s="209">
        <f t="shared" si="11"/>
        <v>0</v>
      </c>
      <c r="E60" s="209">
        <f t="shared" si="11"/>
        <v>0</v>
      </c>
      <c r="F60" s="209">
        <f t="shared" si="11"/>
        <v>0</v>
      </c>
      <c r="G60" s="209">
        <f t="shared" si="11"/>
        <v>0</v>
      </c>
      <c r="H60" s="209">
        <f t="shared" si="11"/>
        <v>0</v>
      </c>
      <c r="I60" s="209">
        <f t="shared" si="11"/>
        <v>0</v>
      </c>
      <c r="J60" s="209">
        <f t="shared" si="11"/>
        <v>0</v>
      </c>
      <c r="K60" s="209">
        <f t="shared" si="11"/>
        <v>0</v>
      </c>
      <c r="L60" s="209">
        <f t="shared" si="11"/>
        <v>0</v>
      </c>
      <c r="M60" s="209">
        <f t="shared" si="11"/>
        <v>0</v>
      </c>
      <c r="N60" s="209">
        <f t="shared" si="11"/>
        <v>0</v>
      </c>
      <c r="O60" s="209">
        <f t="shared" si="11"/>
        <v>0</v>
      </c>
      <c r="P60" s="92">
        <f t="shared" si="11"/>
        <v>0</v>
      </c>
    </row>
    <row r="61" spans="1:17" x14ac:dyDescent="0.2">
      <c r="A61" s="11"/>
      <c r="B61" s="13"/>
      <c r="C61" s="44"/>
      <c r="D61" s="44"/>
      <c r="E61" s="44"/>
      <c r="F61" s="44"/>
      <c r="G61" s="44"/>
      <c r="H61" s="44"/>
      <c r="I61" s="44"/>
      <c r="J61" s="44"/>
      <c r="K61" s="44"/>
      <c r="L61" s="44"/>
      <c r="M61" s="44"/>
      <c r="N61" s="44"/>
      <c r="O61" s="44"/>
      <c r="P61" s="47"/>
    </row>
    <row r="62" spans="1:17" x14ac:dyDescent="0.2">
      <c r="A62" s="18" t="s">
        <v>106</v>
      </c>
      <c r="B62" s="61"/>
      <c r="C62" s="67">
        <v>0</v>
      </c>
      <c r="D62" s="67">
        <v>0</v>
      </c>
      <c r="E62" s="67">
        <v>0</v>
      </c>
      <c r="F62" s="67">
        <v>0</v>
      </c>
      <c r="G62" s="67">
        <v>0</v>
      </c>
      <c r="H62" s="67">
        <v>0</v>
      </c>
      <c r="I62" s="67">
        <v>0</v>
      </c>
      <c r="J62" s="67">
        <v>0</v>
      </c>
      <c r="K62" s="67">
        <v>0</v>
      </c>
      <c r="L62" s="67">
        <v>0</v>
      </c>
      <c r="M62" s="67">
        <v>0</v>
      </c>
      <c r="N62" s="67">
        <v>0</v>
      </c>
      <c r="O62" s="67">
        <v>0</v>
      </c>
      <c r="P62" s="68">
        <v>0</v>
      </c>
    </row>
    <row r="63" spans="1:17" x14ac:dyDescent="0.2">
      <c r="A63" s="62" t="s">
        <v>107</v>
      </c>
      <c r="B63" s="63"/>
      <c r="C63" s="67">
        <f t="shared" ref="C63:P63" si="12">(C60-C62)</f>
        <v>0</v>
      </c>
      <c r="D63" s="67">
        <f t="shared" si="12"/>
        <v>0</v>
      </c>
      <c r="E63" s="67">
        <f t="shared" si="12"/>
        <v>0</v>
      </c>
      <c r="F63" s="67">
        <f t="shared" si="12"/>
        <v>0</v>
      </c>
      <c r="G63" s="67">
        <f t="shared" si="12"/>
        <v>0</v>
      </c>
      <c r="H63" s="67">
        <f t="shared" si="12"/>
        <v>0</v>
      </c>
      <c r="I63" s="67">
        <f t="shared" si="12"/>
        <v>0</v>
      </c>
      <c r="J63" s="67">
        <f t="shared" si="12"/>
        <v>0</v>
      </c>
      <c r="K63" s="67">
        <f t="shared" si="12"/>
        <v>0</v>
      </c>
      <c r="L63" s="67">
        <f t="shared" si="12"/>
        <v>0</v>
      </c>
      <c r="M63" s="67">
        <f t="shared" si="12"/>
        <v>0</v>
      </c>
      <c r="N63" s="67">
        <f t="shared" si="12"/>
        <v>0</v>
      </c>
      <c r="O63" s="67">
        <f t="shared" si="12"/>
        <v>0</v>
      </c>
      <c r="P63" s="68">
        <f t="shared" si="12"/>
        <v>0</v>
      </c>
    </row>
    <row r="64" spans="1:17" x14ac:dyDescent="0.2">
      <c r="A64" s="11"/>
      <c r="B64" s="12"/>
      <c r="C64" s="69"/>
      <c r="D64" s="69"/>
      <c r="E64" s="69"/>
      <c r="F64" s="69"/>
      <c r="G64" s="69"/>
      <c r="H64" s="69"/>
      <c r="I64" s="69"/>
      <c r="J64" s="69"/>
      <c r="K64" s="69"/>
      <c r="L64" s="69"/>
      <c r="M64" s="69"/>
      <c r="N64" s="69"/>
      <c r="O64" s="69"/>
      <c r="P64" s="70"/>
    </row>
    <row r="65" spans="1:16" x14ac:dyDescent="0.2">
      <c r="A65" s="64" t="s">
        <v>108</v>
      </c>
      <c r="B65" s="51"/>
      <c r="C65" s="71"/>
      <c r="D65" s="71"/>
      <c r="E65" s="71"/>
      <c r="F65" s="71"/>
      <c r="G65" s="71"/>
      <c r="H65" s="71"/>
      <c r="I65" s="71"/>
      <c r="J65" s="71"/>
      <c r="K65" s="71"/>
      <c r="L65" s="71"/>
      <c r="M65" s="71"/>
      <c r="N65" s="71"/>
      <c r="O65" s="71"/>
      <c r="P65" s="72"/>
    </row>
    <row r="66" spans="1:16" x14ac:dyDescent="0.2">
      <c r="A66" s="65" t="s">
        <v>109</v>
      </c>
      <c r="B66" s="48" t="s">
        <v>110</v>
      </c>
      <c r="C66" s="73"/>
      <c r="D66" s="73"/>
      <c r="E66" s="73"/>
      <c r="F66" s="73"/>
      <c r="G66" s="73"/>
      <c r="H66" s="73"/>
      <c r="I66" s="73"/>
      <c r="J66" s="73"/>
      <c r="K66" s="73"/>
      <c r="L66" s="73"/>
      <c r="M66" s="73"/>
      <c r="N66" s="73"/>
      <c r="O66" s="73"/>
      <c r="P66" s="74"/>
    </row>
    <row r="67" spans="1:16" x14ac:dyDescent="0.2">
      <c r="A67" s="66" t="s">
        <v>111</v>
      </c>
      <c r="B67" s="49" t="s">
        <v>112</v>
      </c>
      <c r="C67" s="73"/>
      <c r="D67" s="73"/>
      <c r="E67" s="73"/>
      <c r="F67" s="73"/>
      <c r="G67" s="73"/>
      <c r="H67" s="73"/>
      <c r="I67" s="73"/>
      <c r="J67" s="73"/>
      <c r="K67" s="73"/>
      <c r="L67" s="73"/>
      <c r="M67" s="73"/>
      <c r="N67" s="73"/>
      <c r="O67" s="73"/>
      <c r="P67" s="74"/>
    </row>
    <row r="68" spans="1:16" x14ac:dyDescent="0.2">
      <c r="A68" s="66" t="s">
        <v>113</v>
      </c>
      <c r="B68" s="49" t="s">
        <v>114</v>
      </c>
      <c r="C68" s="73"/>
      <c r="D68" s="73"/>
      <c r="E68" s="73"/>
      <c r="F68" s="73"/>
      <c r="G68" s="73"/>
      <c r="H68" s="73"/>
      <c r="I68" s="73"/>
      <c r="J68" s="73"/>
      <c r="K68" s="73"/>
      <c r="L68" s="73"/>
      <c r="M68" s="73"/>
      <c r="N68" s="73"/>
      <c r="O68" s="73"/>
      <c r="P68" s="75"/>
    </row>
    <row r="69" spans="1:16" x14ac:dyDescent="0.2">
      <c r="A69" s="62" t="s">
        <v>115</v>
      </c>
      <c r="B69" s="50"/>
      <c r="C69" s="210">
        <f t="shared" ref="C69:P69" si="13">(C66*1.5)+(C67*2)+(C68*2.5)</f>
        <v>0</v>
      </c>
      <c r="D69" s="210">
        <f t="shared" si="13"/>
        <v>0</v>
      </c>
      <c r="E69" s="210">
        <f t="shared" si="13"/>
        <v>0</v>
      </c>
      <c r="F69" s="210">
        <f t="shared" si="13"/>
        <v>0</v>
      </c>
      <c r="G69" s="210">
        <f t="shared" si="13"/>
        <v>0</v>
      </c>
      <c r="H69" s="210">
        <f t="shared" si="13"/>
        <v>0</v>
      </c>
      <c r="I69" s="210">
        <f t="shared" si="13"/>
        <v>0</v>
      </c>
      <c r="J69" s="210">
        <f t="shared" si="13"/>
        <v>0</v>
      </c>
      <c r="K69" s="210">
        <f t="shared" si="13"/>
        <v>0</v>
      </c>
      <c r="L69" s="210">
        <f t="shared" si="13"/>
        <v>0</v>
      </c>
      <c r="M69" s="210">
        <f t="shared" si="13"/>
        <v>0</v>
      </c>
      <c r="N69" s="210">
        <f t="shared" si="13"/>
        <v>0</v>
      </c>
      <c r="O69" s="210">
        <f t="shared" si="13"/>
        <v>0</v>
      </c>
      <c r="P69" s="211">
        <f t="shared" si="13"/>
        <v>0</v>
      </c>
    </row>
    <row r="70" spans="1:16" x14ac:dyDescent="0.2">
      <c r="A70" s="11"/>
      <c r="B70" s="12"/>
      <c r="C70" s="12"/>
      <c r="D70" s="12"/>
      <c r="E70" s="12"/>
      <c r="F70" s="12"/>
      <c r="G70" s="12"/>
      <c r="H70" s="12"/>
      <c r="I70" s="12"/>
      <c r="J70" s="12"/>
      <c r="K70" s="12"/>
      <c r="L70" s="12"/>
      <c r="M70" s="12"/>
      <c r="N70" s="12"/>
      <c r="O70" s="12"/>
      <c r="P70" s="14"/>
    </row>
    <row r="71" spans="1:16" ht="13.5" thickBot="1" x14ac:dyDescent="0.25">
      <c r="A71" s="11"/>
      <c r="B71" s="42"/>
      <c r="C71" s="12"/>
      <c r="D71" s="12"/>
      <c r="E71" s="12"/>
      <c r="F71" s="12"/>
      <c r="G71" s="12"/>
      <c r="H71" s="12"/>
      <c r="I71" s="12"/>
      <c r="J71" s="12"/>
      <c r="K71" s="12"/>
      <c r="L71" s="12"/>
      <c r="M71" s="12"/>
      <c r="N71" s="12"/>
      <c r="O71" s="12"/>
      <c r="P71" s="14"/>
    </row>
    <row r="72" spans="1:16" x14ac:dyDescent="0.2">
      <c r="A72" s="11"/>
      <c r="B72" s="12"/>
      <c r="C72" s="12"/>
      <c r="D72" s="12"/>
      <c r="E72" s="12"/>
      <c r="F72" s="31"/>
      <c r="G72" s="12"/>
      <c r="H72" s="26"/>
      <c r="I72" s="27"/>
      <c r="J72" s="27"/>
      <c r="K72" s="27"/>
      <c r="L72" s="28"/>
      <c r="M72" s="12"/>
      <c r="N72" s="12"/>
      <c r="O72" s="12"/>
      <c r="P72" s="14"/>
    </row>
    <row r="73" spans="1:16" x14ac:dyDescent="0.2">
      <c r="A73" s="32" t="s">
        <v>88</v>
      </c>
      <c r="B73" s="33"/>
      <c r="C73" s="33"/>
      <c r="D73" s="33"/>
      <c r="E73" s="33"/>
      <c r="F73" s="12" t="s">
        <v>89</v>
      </c>
      <c r="G73" s="12"/>
      <c r="H73" s="43" t="s">
        <v>116</v>
      </c>
      <c r="I73" s="12"/>
      <c r="J73" s="12"/>
      <c r="K73" s="13"/>
      <c r="L73" s="30"/>
      <c r="M73" s="12"/>
      <c r="N73" s="12"/>
      <c r="O73" s="12"/>
      <c r="P73" s="14"/>
    </row>
    <row r="74" spans="1:16" x14ac:dyDescent="0.2">
      <c r="A74" s="11" t="s">
        <v>117</v>
      </c>
      <c r="B74" s="12"/>
      <c r="C74" s="12"/>
      <c r="D74" s="12"/>
      <c r="E74" s="12"/>
      <c r="F74" s="12"/>
      <c r="G74" s="12"/>
      <c r="H74" s="29"/>
      <c r="I74" s="12"/>
      <c r="J74" s="12"/>
      <c r="K74" s="12"/>
      <c r="L74" s="30"/>
      <c r="M74" s="12"/>
      <c r="N74" s="12"/>
      <c r="O74" s="12"/>
      <c r="P74" s="14"/>
    </row>
    <row r="75" spans="1:16" x14ac:dyDescent="0.2">
      <c r="A75" s="11"/>
      <c r="B75" s="12"/>
      <c r="C75" s="12"/>
      <c r="D75" s="12"/>
      <c r="E75" s="12"/>
      <c r="F75" s="12"/>
      <c r="G75" s="12"/>
      <c r="H75" s="34" t="s">
        <v>118</v>
      </c>
      <c r="I75" s="12"/>
      <c r="J75" s="12"/>
      <c r="K75" s="52">
        <f>L4</f>
        <v>0</v>
      </c>
      <c r="L75" s="30"/>
      <c r="M75" s="12"/>
      <c r="N75" s="12"/>
      <c r="O75" s="12"/>
      <c r="P75" s="14"/>
    </row>
    <row r="76" spans="1:16" x14ac:dyDescent="0.2">
      <c r="A76" s="11"/>
      <c r="B76" s="12"/>
      <c r="C76" s="12"/>
      <c r="D76" s="12"/>
      <c r="E76" s="12"/>
      <c r="F76" s="12"/>
      <c r="G76" s="12"/>
      <c r="H76" s="34" t="s">
        <v>119</v>
      </c>
      <c r="I76" s="12"/>
      <c r="J76" s="12"/>
      <c r="K76" s="52">
        <f>SUM(C69:P69)</f>
        <v>0</v>
      </c>
      <c r="L76" s="30"/>
      <c r="M76" s="12"/>
      <c r="N76" s="12"/>
      <c r="O76" s="12"/>
      <c r="P76" s="14"/>
    </row>
    <row r="77" spans="1:16" x14ac:dyDescent="0.2">
      <c r="A77" s="11"/>
      <c r="B77" s="12"/>
      <c r="C77" s="12"/>
      <c r="D77" s="12"/>
      <c r="E77" s="12"/>
      <c r="F77" s="31"/>
      <c r="G77" s="12"/>
      <c r="H77" s="34" t="s">
        <v>120</v>
      </c>
      <c r="I77" s="12"/>
      <c r="J77" s="12"/>
      <c r="K77" s="52">
        <f>N39</f>
        <v>0</v>
      </c>
      <c r="L77" s="30"/>
      <c r="M77" s="12"/>
      <c r="N77" s="12"/>
      <c r="O77" s="12"/>
      <c r="P77" s="14"/>
    </row>
    <row r="78" spans="1:16" x14ac:dyDescent="0.2">
      <c r="A78" s="32" t="s">
        <v>121</v>
      </c>
      <c r="B78" s="33"/>
      <c r="C78" s="33"/>
      <c r="D78" s="33"/>
      <c r="E78" s="33"/>
      <c r="F78" s="33" t="s">
        <v>89</v>
      </c>
      <c r="G78" s="12"/>
      <c r="H78" s="34" t="s">
        <v>122</v>
      </c>
      <c r="I78" s="12"/>
      <c r="J78" s="12"/>
      <c r="K78" s="52">
        <f>K75+K76-K77</f>
        <v>0</v>
      </c>
      <c r="L78" s="30"/>
      <c r="M78" s="12"/>
      <c r="N78" s="12"/>
      <c r="O78" s="12"/>
      <c r="P78" s="14"/>
    </row>
    <row r="79" spans="1:16" x14ac:dyDescent="0.2">
      <c r="A79" s="11" t="s">
        <v>100</v>
      </c>
      <c r="B79" s="12"/>
      <c r="C79" s="12"/>
      <c r="D79" s="12"/>
      <c r="E79" s="12"/>
      <c r="F79" s="12"/>
      <c r="G79" s="12"/>
      <c r="H79" s="29"/>
      <c r="I79" s="12"/>
      <c r="J79" s="12"/>
      <c r="K79" s="54"/>
      <c r="L79" s="30"/>
      <c r="M79" s="12"/>
      <c r="N79" s="12"/>
      <c r="O79" s="12"/>
      <c r="P79" s="14"/>
    </row>
    <row r="80" spans="1:16" x14ac:dyDescent="0.2">
      <c r="A80" s="11"/>
      <c r="B80" s="12"/>
      <c r="C80" s="12"/>
      <c r="D80" s="12"/>
      <c r="E80" s="12"/>
      <c r="F80" s="12"/>
      <c r="G80" s="12"/>
      <c r="H80" s="55" t="s">
        <v>123</v>
      </c>
      <c r="I80" s="12"/>
      <c r="J80" s="12"/>
      <c r="K80" s="52">
        <f>SUM(C62:P62)</f>
        <v>0</v>
      </c>
      <c r="L80" s="30"/>
      <c r="M80" s="12"/>
      <c r="N80" s="12"/>
      <c r="O80" s="12"/>
      <c r="P80" s="14"/>
    </row>
    <row r="81" spans="1:16" ht="13.5" thickBot="1" x14ac:dyDescent="0.25">
      <c r="A81" s="11"/>
      <c r="B81" s="12"/>
      <c r="C81" s="12"/>
      <c r="D81" s="12"/>
      <c r="E81" s="12"/>
      <c r="F81" s="12"/>
      <c r="G81" s="12"/>
      <c r="H81" s="36"/>
      <c r="I81" s="37"/>
      <c r="J81" s="37"/>
      <c r="K81" s="37"/>
      <c r="L81" s="38"/>
      <c r="M81" s="12"/>
      <c r="N81" s="12"/>
      <c r="O81" s="12"/>
      <c r="P81" s="14"/>
    </row>
    <row r="82" spans="1:16" ht="13.5" thickBot="1" x14ac:dyDescent="0.25">
      <c r="A82" s="39"/>
      <c r="B82" s="40"/>
      <c r="C82" s="40"/>
      <c r="D82" s="40"/>
      <c r="E82" s="40"/>
      <c r="F82" s="40"/>
      <c r="G82" s="40"/>
      <c r="H82" s="40"/>
      <c r="I82" s="40"/>
      <c r="J82" s="40"/>
      <c r="K82" s="40"/>
      <c r="L82" s="40"/>
      <c r="M82" s="40"/>
      <c r="N82" s="40"/>
      <c r="O82" s="40"/>
      <c r="P82" s="41"/>
    </row>
    <row r="83" spans="1:16" ht="13.5" thickTop="1" x14ac:dyDescent="0.2"/>
    <row r="85" spans="1:16" x14ac:dyDescent="0.2">
      <c r="D85" s="56"/>
    </row>
    <row r="86" spans="1:16" x14ac:dyDescent="0.2">
      <c r="D86" s="56"/>
    </row>
    <row r="87" spans="1:16" x14ac:dyDescent="0.2">
      <c r="D87" s="56"/>
    </row>
    <row r="88" spans="1:16" x14ac:dyDescent="0.2">
      <c r="D88" s="56"/>
    </row>
    <row r="89" spans="1:16" x14ac:dyDescent="0.2">
      <c r="D89" s="56"/>
    </row>
  </sheetData>
  <sheetProtection algorithmName="SHA-512" hashValue="dl7smWorWCsUEHVfu2VDle80CGNorBYKCk1rYuHVa1iMmIUmRrnj1/VQ4/dNnIrW5nZ09HhhQYmefaOrN9NoXg==" saltValue="0LxEkYQExUNW5cMmigc57Q==" spinCount="100000" sheet="1" objects="1" scenarios="1"/>
  <mergeCells count="7">
    <mergeCell ref="D3:G3"/>
    <mergeCell ref="D5:G5"/>
    <mergeCell ref="M2:P2"/>
    <mergeCell ref="J34:M34"/>
    <mergeCell ref="M3:P3"/>
    <mergeCell ref="M4:P4"/>
    <mergeCell ref="M5:P5"/>
  </mergeCells>
  <hyperlinks>
    <hyperlink ref="M4:M5" r:id="rId1" display="     View Leave and " xr:uid="{2A6744D0-E8E5-41BC-814D-F74F9B1834BA}"/>
    <hyperlink ref="M3" r:id="rId2" display="ESS to apply for Leave" xr:uid="{12C64C03-6EE3-4AF9-A5A1-9CCC89BCB947}"/>
    <hyperlink ref="M4" r:id="rId3" display="View Leave, Attendance and " xr:uid="{E892C032-179D-43DD-BA20-8D04E2EB8217}"/>
    <hyperlink ref="M5" r:id="rId4" display="Overtime Policies (HUPP 5.6)" xr:uid="{718BFFBC-C1A5-4F48-A59F-310467DB8A6D}"/>
    <hyperlink ref="M4:P4" r:id="rId5" display="Leave Entitlements" xr:uid="{1D28D3AA-16AD-4FC2-AE53-5594DFE7503B}"/>
    <hyperlink ref="M5:P5" r:id="rId6" display="Attendance, Hours of Work and Overtime Procedures" xr:uid="{CC8F3F5F-F0FF-430C-8D2A-0F3F6A39D50E}"/>
    <hyperlink ref="M3:P3" r:id="rId7" display="Workday to apply for Leave" xr:uid="{C5D177F4-B865-4385-B872-1BA86AD65528}"/>
  </hyperlinks>
  <pageMargins left="0.2" right="0.23" top="0.37" bottom="0.2" header="0.35" footer="0.2"/>
  <pageSetup paperSize="9" scale="94" fitToHeight="2" orientation="landscape" horizontalDpi="4294967295" verticalDpi="4294967295" r:id="rId8"/>
  <headerFooter alignWithMargins="0"/>
  <rowBreaks count="1" manualBreakCount="1">
    <brk id="44" max="16383" man="1"/>
  </rowBreaks>
  <drawing r:id="rId9"/>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7">
    <tabColor theme="5"/>
    <pageSetUpPr autoPageBreaks="0"/>
  </sheetPr>
  <dimension ref="A1:Q89"/>
  <sheetViews>
    <sheetView zoomScaleNormal="100" workbookViewId="0">
      <selection sqref="A1:XFD1048576"/>
    </sheetView>
  </sheetViews>
  <sheetFormatPr defaultColWidth="11.42578125" defaultRowHeight="12.75" x14ac:dyDescent="0.2"/>
  <sheetData>
    <row r="1" spans="1:17" ht="22.5" customHeight="1" x14ac:dyDescent="0.25">
      <c r="A1" s="155"/>
      <c r="B1" s="27"/>
      <c r="C1" s="156" t="s">
        <v>0</v>
      </c>
      <c r="D1" s="27"/>
      <c r="E1" s="27"/>
      <c r="F1" s="27"/>
      <c r="G1" s="157"/>
      <c r="H1" s="158"/>
      <c r="I1" s="159"/>
      <c r="J1" s="158"/>
      <c r="K1" s="160"/>
      <c r="L1" s="27"/>
      <c r="M1" s="27"/>
      <c r="N1" s="27"/>
      <c r="O1" s="27"/>
      <c r="P1" s="28"/>
    </row>
    <row r="2" spans="1:17" ht="12.75" customHeight="1" x14ac:dyDescent="0.2">
      <c r="A2" s="60"/>
      <c r="B2" s="12"/>
      <c r="C2" s="184" t="s">
        <v>36</v>
      </c>
      <c r="D2" s="185">
        <f>SUM('30Jul-12Aug'!D2,14)</f>
        <v>43324</v>
      </c>
      <c r="E2" s="186" t="s">
        <v>37</v>
      </c>
      <c r="F2" s="187"/>
      <c r="G2" s="188"/>
      <c r="H2" s="189" t="s">
        <v>38</v>
      </c>
      <c r="I2" s="190"/>
      <c r="J2" s="190"/>
      <c r="K2" s="190"/>
      <c r="L2" s="191">
        <f>+'30Jul-12Aug'!K41</f>
        <v>-46.21875</v>
      </c>
      <c r="M2" s="306" t="s">
        <v>39</v>
      </c>
      <c r="N2" s="307"/>
      <c r="O2" s="307"/>
      <c r="P2" s="308"/>
    </row>
    <row r="3" spans="1:17" ht="12.75" customHeight="1" x14ac:dyDescent="0.2">
      <c r="A3" s="60"/>
      <c r="B3" s="12"/>
      <c r="C3" s="118" t="s">
        <v>40</v>
      </c>
      <c r="D3" s="302" t="str">
        <f>+'30Jul-12Aug'!D3</f>
        <v>Your Name Goes here</v>
      </c>
      <c r="E3" s="303"/>
      <c r="F3" s="303"/>
      <c r="G3" s="304"/>
      <c r="H3" s="122"/>
      <c r="I3" s="120"/>
      <c r="J3" s="120"/>
      <c r="K3" s="120"/>
      <c r="L3" s="121"/>
      <c r="M3" s="309" t="s">
        <v>42</v>
      </c>
      <c r="N3" s="310"/>
      <c r="O3" s="310"/>
      <c r="P3" s="311"/>
    </row>
    <row r="4" spans="1:17" x14ac:dyDescent="0.2">
      <c r="A4" s="60"/>
      <c r="B4" s="12"/>
      <c r="C4" s="118" t="s">
        <v>43</v>
      </c>
      <c r="D4" s="149" t="str">
        <f>+'30Jul-12Aug'!D4</f>
        <v>Pos no.</v>
      </c>
      <c r="E4" s="150"/>
      <c r="F4" s="214" t="s">
        <v>45</v>
      </c>
      <c r="G4" s="151" t="str">
        <f>'30Jul-12Aug'!G4</f>
        <v>Emp ID</v>
      </c>
      <c r="H4" s="122" t="s">
        <v>47</v>
      </c>
      <c r="I4" s="122"/>
      <c r="J4" s="120"/>
      <c r="K4" s="120"/>
      <c r="L4" s="123">
        <f>'30Jul-12Aug'!K78</f>
        <v>0</v>
      </c>
      <c r="M4" s="309" t="s">
        <v>48</v>
      </c>
      <c r="N4" s="310"/>
      <c r="O4" s="310"/>
      <c r="P4" s="311"/>
    </row>
    <row r="5" spans="1:17" ht="13.5" customHeight="1" x14ac:dyDescent="0.2">
      <c r="A5" s="60"/>
      <c r="B5" s="12"/>
      <c r="C5" s="192" t="s">
        <v>49</v>
      </c>
      <c r="D5" s="315" t="str">
        <f>+'30Jul-12Aug'!D5</f>
        <v>Your Unit Name goes here</v>
      </c>
      <c r="E5" s="316"/>
      <c r="F5" s="316"/>
      <c r="G5" s="317"/>
      <c r="H5" s="193" t="s">
        <v>51</v>
      </c>
      <c r="I5" s="193"/>
      <c r="J5" s="194"/>
      <c r="K5" s="194"/>
      <c r="L5" s="195" t="str">
        <f>'30Jul-12Aug'!L5</f>
        <v>FLEX</v>
      </c>
      <c r="M5" s="312" t="s">
        <v>53</v>
      </c>
      <c r="N5" s="313"/>
      <c r="O5" s="313"/>
      <c r="P5" s="314"/>
    </row>
    <row r="6" spans="1:17" x14ac:dyDescent="0.2">
      <c r="A6" s="60"/>
      <c r="B6" s="13"/>
      <c r="C6" s="182" t="s">
        <v>54</v>
      </c>
      <c r="D6" s="146" t="s">
        <v>55</v>
      </c>
      <c r="E6" s="146" t="s">
        <v>56</v>
      </c>
      <c r="F6" s="146" t="s">
        <v>57</v>
      </c>
      <c r="G6" s="146" t="s">
        <v>58</v>
      </c>
      <c r="H6" s="146" t="s">
        <v>59</v>
      </c>
      <c r="I6" s="146" t="s">
        <v>60</v>
      </c>
      <c r="J6" s="146" t="s">
        <v>54</v>
      </c>
      <c r="K6" s="146" t="s">
        <v>55</v>
      </c>
      <c r="L6" s="146" t="s">
        <v>56</v>
      </c>
      <c r="M6" s="146" t="s">
        <v>57</v>
      </c>
      <c r="N6" s="146" t="s">
        <v>58</v>
      </c>
      <c r="O6" s="146" t="s">
        <v>59</v>
      </c>
      <c r="P6" s="183" t="s">
        <v>60</v>
      </c>
    </row>
    <row r="7" spans="1:17" ht="13.5" thickBot="1" x14ac:dyDescent="0.25">
      <c r="A7" s="60"/>
      <c r="B7" s="13"/>
      <c r="C7" s="114">
        <f>D2</f>
        <v>43324</v>
      </c>
      <c r="D7" s="115">
        <f>$C$7+1</f>
        <v>43325</v>
      </c>
      <c r="E7" s="115">
        <f>$C$7+2</f>
        <v>43326</v>
      </c>
      <c r="F7" s="115">
        <f>$C$7+3</f>
        <v>43327</v>
      </c>
      <c r="G7" s="115">
        <f>$C$7+4</f>
        <v>43328</v>
      </c>
      <c r="H7" s="115">
        <f>$C$7+5</f>
        <v>43329</v>
      </c>
      <c r="I7" s="115">
        <f>$C$7+6</f>
        <v>43330</v>
      </c>
      <c r="J7" s="115">
        <f>$C$7+7</f>
        <v>43331</v>
      </c>
      <c r="K7" s="115">
        <f>$C$7+8</f>
        <v>43332</v>
      </c>
      <c r="L7" s="115">
        <f>$C$7+9</f>
        <v>43333</v>
      </c>
      <c r="M7" s="115">
        <f>$C$7+10</f>
        <v>43334</v>
      </c>
      <c r="N7" s="115">
        <f>$C$7+11</f>
        <v>43335</v>
      </c>
      <c r="O7" s="115">
        <f>$C$7+12</f>
        <v>43336</v>
      </c>
      <c r="P7" s="162">
        <f>$C$7+13</f>
        <v>43337</v>
      </c>
      <c r="Q7" s="1"/>
    </row>
    <row r="8" spans="1:17" ht="13.5" thickBot="1" x14ac:dyDescent="0.25">
      <c r="A8" s="118" t="s">
        <v>61</v>
      </c>
      <c r="B8" s="120"/>
      <c r="C8" s="220">
        <f>'30Jul-12Aug'!C8</f>
        <v>0</v>
      </c>
      <c r="D8" s="227">
        <f>'30Jul-12Aug'!D8</f>
        <v>0</v>
      </c>
      <c r="E8" s="230">
        <f>'30Jul-12Aug'!E8</f>
        <v>0.30208333333333331</v>
      </c>
      <c r="F8" s="228">
        <f>'30Jul-12Aug'!F8</f>
        <v>0.30208333333333331</v>
      </c>
      <c r="G8" s="230">
        <f>'30Jul-12Aug'!G8</f>
        <v>0.30208333333333331</v>
      </c>
      <c r="H8" s="228">
        <f>'30Jul-12Aug'!H8</f>
        <v>0.30208333333333331</v>
      </c>
      <c r="I8" s="230">
        <f>'30Jul-12Aug'!I8</f>
        <v>0.30208333333333331</v>
      </c>
      <c r="J8" s="227">
        <f>'30Jul-12Aug'!J8</f>
        <v>0</v>
      </c>
      <c r="K8" s="227">
        <f>'30Jul-12Aug'!K8</f>
        <v>0</v>
      </c>
      <c r="L8" s="230">
        <f>'30Jul-12Aug'!L8</f>
        <v>0.30208333333333331</v>
      </c>
      <c r="M8" s="228">
        <f>'30Jul-12Aug'!M8</f>
        <v>0.30208333333333331</v>
      </c>
      <c r="N8" s="230">
        <f>'30Jul-12Aug'!N8</f>
        <v>0.30208333333333331</v>
      </c>
      <c r="O8" s="228">
        <f>'30Jul-12Aug'!O8</f>
        <v>0.30208333333333331</v>
      </c>
      <c r="P8" s="230">
        <f>'30Jul-12Aug'!P8</f>
        <v>0.30208333333333331</v>
      </c>
      <c r="Q8" s="1"/>
    </row>
    <row r="9" spans="1:17" x14ac:dyDescent="0.2">
      <c r="A9" s="163" t="s">
        <v>62</v>
      </c>
      <c r="B9" s="98" t="s">
        <v>63</v>
      </c>
      <c r="C9" s="221">
        <v>0</v>
      </c>
      <c r="D9" s="221">
        <v>0</v>
      </c>
      <c r="E9" s="231">
        <v>0</v>
      </c>
      <c r="F9" s="229">
        <v>0</v>
      </c>
      <c r="G9" s="231">
        <v>0</v>
      </c>
      <c r="H9" s="229">
        <v>0</v>
      </c>
      <c r="I9" s="231">
        <v>0</v>
      </c>
      <c r="J9" s="221">
        <v>0</v>
      </c>
      <c r="K9" s="221">
        <v>0</v>
      </c>
      <c r="L9" s="231">
        <v>0</v>
      </c>
      <c r="M9" s="229">
        <v>0</v>
      </c>
      <c r="N9" s="231">
        <v>0</v>
      </c>
      <c r="O9" s="229">
        <v>0</v>
      </c>
      <c r="P9" s="231">
        <v>0</v>
      </c>
    </row>
    <row r="10" spans="1:17" x14ac:dyDescent="0.2">
      <c r="A10" s="164"/>
      <c r="B10" s="98" t="s">
        <v>64</v>
      </c>
      <c r="C10" s="221">
        <v>0</v>
      </c>
      <c r="D10" s="221">
        <v>0</v>
      </c>
      <c r="E10" s="231">
        <v>0</v>
      </c>
      <c r="F10" s="229">
        <v>0</v>
      </c>
      <c r="G10" s="231">
        <v>0</v>
      </c>
      <c r="H10" s="229">
        <v>0</v>
      </c>
      <c r="I10" s="231">
        <v>0</v>
      </c>
      <c r="J10" s="221">
        <v>0</v>
      </c>
      <c r="K10" s="221">
        <v>0</v>
      </c>
      <c r="L10" s="231">
        <v>0</v>
      </c>
      <c r="M10" s="229">
        <v>0</v>
      </c>
      <c r="N10" s="231">
        <v>0</v>
      </c>
      <c r="O10" s="229">
        <v>0</v>
      </c>
      <c r="P10" s="231">
        <v>0</v>
      </c>
    </row>
    <row r="11" spans="1:17" x14ac:dyDescent="0.2">
      <c r="A11" s="164"/>
      <c r="B11" s="98" t="s">
        <v>63</v>
      </c>
      <c r="C11" s="221"/>
      <c r="D11" s="221"/>
      <c r="E11" s="231"/>
      <c r="F11" s="229"/>
      <c r="G11" s="231"/>
      <c r="H11" s="229"/>
      <c r="I11" s="231"/>
      <c r="J11" s="221"/>
      <c r="K11" s="221"/>
      <c r="L11" s="231"/>
      <c r="M11" s="229"/>
      <c r="N11" s="231"/>
      <c r="O11" s="229"/>
      <c r="P11" s="236"/>
    </row>
    <row r="12" spans="1:17" x14ac:dyDescent="0.2">
      <c r="A12" s="164"/>
      <c r="B12" s="98" t="s">
        <v>64</v>
      </c>
      <c r="C12" s="221"/>
      <c r="D12" s="221"/>
      <c r="E12" s="231"/>
      <c r="F12" s="229"/>
      <c r="G12" s="231"/>
      <c r="H12" s="229"/>
      <c r="I12" s="231"/>
      <c r="J12" s="221"/>
      <c r="K12" s="221"/>
      <c r="L12" s="231"/>
      <c r="M12" s="229"/>
      <c r="N12" s="231"/>
      <c r="O12" s="229"/>
      <c r="P12" s="236"/>
    </row>
    <row r="13" spans="1:17" ht="13.5" thickBot="1" x14ac:dyDescent="0.25">
      <c r="A13" s="165"/>
      <c r="B13" s="99" t="s">
        <v>65</v>
      </c>
      <c r="C13" s="100">
        <f t="shared" ref="C13:P13" si="0">(C10-C9)+(C12-C11)</f>
        <v>0</v>
      </c>
      <c r="D13" s="100">
        <f t="shared" si="0"/>
        <v>0</v>
      </c>
      <c r="E13" s="100">
        <f t="shared" si="0"/>
        <v>0</v>
      </c>
      <c r="F13" s="100">
        <f t="shared" si="0"/>
        <v>0</v>
      </c>
      <c r="G13" s="100">
        <f t="shared" si="0"/>
        <v>0</v>
      </c>
      <c r="H13" s="100">
        <f t="shared" si="0"/>
        <v>0</v>
      </c>
      <c r="I13" s="100">
        <f t="shared" si="0"/>
        <v>0</v>
      </c>
      <c r="J13" s="100">
        <f t="shared" si="0"/>
        <v>0</v>
      </c>
      <c r="K13" s="100">
        <f t="shared" si="0"/>
        <v>0</v>
      </c>
      <c r="L13" s="100">
        <f t="shared" si="0"/>
        <v>0</v>
      </c>
      <c r="M13" s="100">
        <f t="shared" si="0"/>
        <v>0</v>
      </c>
      <c r="N13" s="100">
        <f t="shared" si="0"/>
        <v>0</v>
      </c>
      <c r="O13" s="100">
        <f t="shared" si="0"/>
        <v>0</v>
      </c>
      <c r="P13" s="166">
        <f t="shared" si="0"/>
        <v>0</v>
      </c>
    </row>
    <row r="14" spans="1:17" x14ac:dyDescent="0.2">
      <c r="A14" s="167" t="s">
        <v>66</v>
      </c>
      <c r="B14" s="101" t="s">
        <v>63</v>
      </c>
      <c r="C14" s="222">
        <v>0</v>
      </c>
      <c r="D14" s="222">
        <v>0</v>
      </c>
      <c r="E14" s="232">
        <v>0</v>
      </c>
      <c r="F14" s="240">
        <v>0</v>
      </c>
      <c r="G14" s="232">
        <v>0</v>
      </c>
      <c r="H14" s="240">
        <v>0</v>
      </c>
      <c r="I14" s="232">
        <v>0</v>
      </c>
      <c r="J14" s="222">
        <v>0</v>
      </c>
      <c r="K14" s="222">
        <v>0</v>
      </c>
      <c r="L14" s="231">
        <v>0</v>
      </c>
      <c r="M14" s="240">
        <v>0</v>
      </c>
      <c r="N14" s="231">
        <v>0</v>
      </c>
      <c r="O14" s="240">
        <v>0</v>
      </c>
      <c r="P14" s="231">
        <v>0</v>
      </c>
    </row>
    <row r="15" spans="1:17" x14ac:dyDescent="0.2">
      <c r="A15" s="164"/>
      <c r="B15" s="98" t="s">
        <v>64</v>
      </c>
      <c r="C15" s="221">
        <v>0</v>
      </c>
      <c r="D15" s="221">
        <v>0</v>
      </c>
      <c r="E15" s="231">
        <v>0</v>
      </c>
      <c r="F15" s="229">
        <v>0</v>
      </c>
      <c r="G15" s="231">
        <v>0</v>
      </c>
      <c r="H15" s="229">
        <v>0</v>
      </c>
      <c r="I15" s="231">
        <v>0</v>
      </c>
      <c r="J15" s="221">
        <v>0</v>
      </c>
      <c r="K15" s="221">
        <v>0</v>
      </c>
      <c r="L15" s="231">
        <v>0</v>
      </c>
      <c r="M15" s="229">
        <v>0</v>
      </c>
      <c r="N15" s="231">
        <v>0</v>
      </c>
      <c r="O15" s="229">
        <v>0</v>
      </c>
      <c r="P15" s="231">
        <v>0</v>
      </c>
    </row>
    <row r="16" spans="1:17" x14ac:dyDescent="0.2">
      <c r="A16" s="164"/>
      <c r="B16" s="98" t="s">
        <v>63</v>
      </c>
      <c r="C16" s="221"/>
      <c r="D16" s="221"/>
      <c r="E16" s="231"/>
      <c r="F16" s="229"/>
      <c r="G16" s="231"/>
      <c r="H16" s="229"/>
      <c r="I16" s="231"/>
      <c r="J16" s="221"/>
      <c r="K16" s="221"/>
      <c r="L16" s="231"/>
      <c r="M16" s="229"/>
      <c r="N16" s="231"/>
      <c r="O16" s="229"/>
      <c r="P16" s="236"/>
    </row>
    <row r="17" spans="1:16" x14ac:dyDescent="0.2">
      <c r="A17" s="164"/>
      <c r="B17" s="98" t="s">
        <v>64</v>
      </c>
      <c r="C17" s="221"/>
      <c r="D17" s="221"/>
      <c r="E17" s="231"/>
      <c r="F17" s="229"/>
      <c r="G17" s="231"/>
      <c r="H17" s="229"/>
      <c r="I17" s="231"/>
      <c r="J17" s="221"/>
      <c r="K17" s="221"/>
      <c r="L17" s="231"/>
      <c r="M17" s="229"/>
      <c r="N17" s="231"/>
      <c r="O17" s="229"/>
      <c r="P17" s="236"/>
    </row>
    <row r="18" spans="1:16" ht="13.5" thickBot="1" x14ac:dyDescent="0.25">
      <c r="A18" s="164"/>
      <c r="B18" s="102" t="s">
        <v>65</v>
      </c>
      <c r="C18" s="100">
        <f t="shared" ref="C18:P18" si="1">(C15-C14)+(C17-C16)</f>
        <v>0</v>
      </c>
      <c r="D18" s="100">
        <f t="shared" si="1"/>
        <v>0</v>
      </c>
      <c r="E18" s="100">
        <f t="shared" si="1"/>
        <v>0</v>
      </c>
      <c r="F18" s="100">
        <f t="shared" si="1"/>
        <v>0</v>
      </c>
      <c r="G18" s="100">
        <f t="shared" si="1"/>
        <v>0</v>
      </c>
      <c r="H18" s="100">
        <f t="shared" si="1"/>
        <v>0</v>
      </c>
      <c r="I18" s="100">
        <f t="shared" si="1"/>
        <v>0</v>
      </c>
      <c r="J18" s="100">
        <f t="shared" si="1"/>
        <v>0</v>
      </c>
      <c r="K18" s="100">
        <f t="shared" si="1"/>
        <v>0</v>
      </c>
      <c r="L18" s="100">
        <f t="shared" si="1"/>
        <v>0</v>
      </c>
      <c r="M18" s="100">
        <f t="shared" si="1"/>
        <v>0</v>
      </c>
      <c r="N18" s="100">
        <f t="shared" si="1"/>
        <v>0</v>
      </c>
      <c r="O18" s="100">
        <f t="shared" si="1"/>
        <v>0</v>
      </c>
      <c r="P18" s="166">
        <f t="shared" si="1"/>
        <v>0</v>
      </c>
    </row>
    <row r="19" spans="1:16" ht="13.5" thickBot="1" x14ac:dyDescent="0.25">
      <c r="A19" s="168" t="s">
        <v>67</v>
      </c>
      <c r="B19" s="103"/>
      <c r="C19" s="104">
        <f t="shared" ref="C19:P19" si="2">C13+C18</f>
        <v>0</v>
      </c>
      <c r="D19" s="104">
        <f t="shared" si="2"/>
        <v>0</v>
      </c>
      <c r="E19" s="104">
        <f t="shared" si="2"/>
        <v>0</v>
      </c>
      <c r="F19" s="104">
        <f t="shared" si="2"/>
        <v>0</v>
      </c>
      <c r="G19" s="104">
        <f t="shared" si="2"/>
        <v>0</v>
      </c>
      <c r="H19" s="104">
        <f t="shared" si="2"/>
        <v>0</v>
      </c>
      <c r="I19" s="104">
        <f t="shared" si="2"/>
        <v>0</v>
      </c>
      <c r="J19" s="104">
        <f t="shared" si="2"/>
        <v>0</v>
      </c>
      <c r="K19" s="104">
        <f t="shared" si="2"/>
        <v>0</v>
      </c>
      <c r="L19" s="104">
        <f t="shared" si="2"/>
        <v>0</v>
      </c>
      <c r="M19" s="104">
        <f t="shared" si="2"/>
        <v>0</v>
      </c>
      <c r="N19" s="104">
        <f t="shared" si="2"/>
        <v>0</v>
      </c>
      <c r="O19" s="104">
        <f t="shared" si="2"/>
        <v>0</v>
      </c>
      <c r="P19" s="169">
        <f t="shared" si="2"/>
        <v>0</v>
      </c>
    </row>
    <row r="20" spans="1:16" x14ac:dyDescent="0.2">
      <c r="A20" s="164"/>
      <c r="B20" s="105" t="s">
        <v>68</v>
      </c>
      <c r="C20" s="221"/>
      <c r="D20" s="221"/>
      <c r="E20" s="231"/>
      <c r="F20" s="229"/>
      <c r="G20" s="231"/>
      <c r="H20" s="229"/>
      <c r="I20" s="231"/>
      <c r="J20" s="221"/>
      <c r="K20" s="221"/>
      <c r="L20" s="231"/>
      <c r="M20" s="229"/>
      <c r="N20" s="231"/>
      <c r="O20" s="229"/>
      <c r="P20" s="236"/>
    </row>
    <row r="21" spans="1:16" x14ac:dyDescent="0.2">
      <c r="A21" s="167" t="s">
        <v>70</v>
      </c>
      <c r="B21" s="105" t="s">
        <v>71</v>
      </c>
      <c r="C21" s="221"/>
      <c r="D21" s="221"/>
      <c r="E21" s="231"/>
      <c r="F21" s="229"/>
      <c r="G21" s="231"/>
      <c r="H21" s="229"/>
      <c r="I21" s="231"/>
      <c r="J21" s="221"/>
      <c r="K21" s="221"/>
      <c r="L21" s="231"/>
      <c r="M21" s="229"/>
      <c r="N21" s="231"/>
      <c r="O21" s="229"/>
      <c r="P21" s="236"/>
    </row>
    <row r="22" spans="1:16" x14ac:dyDescent="0.2">
      <c r="A22" s="167" t="s">
        <v>72</v>
      </c>
      <c r="B22" s="105" t="s">
        <v>73</v>
      </c>
      <c r="C22" s="221"/>
      <c r="D22" s="221"/>
      <c r="E22" s="231"/>
      <c r="F22" s="229"/>
      <c r="G22" s="231"/>
      <c r="H22" s="229"/>
      <c r="I22" s="231"/>
      <c r="J22" s="221"/>
      <c r="K22" s="221"/>
      <c r="L22" s="231"/>
      <c r="M22" s="229"/>
      <c r="N22" s="231"/>
      <c r="O22" s="229"/>
      <c r="P22" s="236"/>
    </row>
    <row r="23" spans="1:16" x14ac:dyDescent="0.2">
      <c r="A23" s="167" t="s">
        <v>74</v>
      </c>
      <c r="B23" s="105" t="s">
        <v>75</v>
      </c>
      <c r="C23" s="221"/>
      <c r="D23" s="221"/>
      <c r="E23" s="231"/>
      <c r="F23" s="229"/>
      <c r="G23" s="231"/>
      <c r="H23" s="229"/>
      <c r="I23" s="231"/>
      <c r="J23" s="221"/>
      <c r="K23" s="221"/>
      <c r="L23" s="231"/>
      <c r="M23" s="229"/>
      <c r="N23" s="231"/>
      <c r="O23" s="229"/>
      <c r="P23" s="236"/>
    </row>
    <row r="24" spans="1:16" x14ac:dyDescent="0.2">
      <c r="A24" s="167" t="s">
        <v>76</v>
      </c>
      <c r="B24" s="105" t="s">
        <v>77</v>
      </c>
      <c r="C24" s="223"/>
      <c r="D24" s="221"/>
      <c r="E24" s="231"/>
      <c r="F24" s="229"/>
      <c r="G24" s="231"/>
      <c r="H24" s="229"/>
      <c r="I24" s="231"/>
      <c r="J24" s="221"/>
      <c r="K24" s="221"/>
      <c r="L24" s="231"/>
      <c r="M24" s="229"/>
      <c r="N24" s="231"/>
      <c r="O24" s="229"/>
      <c r="P24" s="236"/>
    </row>
    <row r="25" spans="1:16" ht="13.5" thickBot="1" x14ac:dyDescent="0.25">
      <c r="A25" s="164"/>
      <c r="B25" s="106" t="s">
        <v>78</v>
      </c>
      <c r="C25" s="224"/>
      <c r="D25" s="224"/>
      <c r="E25" s="233"/>
      <c r="F25" s="241"/>
      <c r="G25" s="233"/>
      <c r="H25" s="241"/>
      <c r="I25" s="233"/>
      <c r="J25" s="224"/>
      <c r="K25" s="224"/>
      <c r="L25" s="233"/>
      <c r="M25" s="241"/>
      <c r="N25" s="233"/>
      <c r="O25" s="241"/>
      <c r="P25" s="237"/>
    </row>
    <row r="26" spans="1:16" ht="13.5" thickBot="1" x14ac:dyDescent="0.25">
      <c r="A26" s="170" t="s">
        <v>79</v>
      </c>
      <c r="B26" s="107"/>
      <c r="C26" s="108">
        <f t="shared" ref="C26:P26" si="3">SUM(C20:C25)</f>
        <v>0</v>
      </c>
      <c r="D26" s="108">
        <f t="shared" si="3"/>
        <v>0</v>
      </c>
      <c r="E26" s="108">
        <f t="shared" si="3"/>
        <v>0</v>
      </c>
      <c r="F26" s="108">
        <f t="shared" si="3"/>
        <v>0</v>
      </c>
      <c r="G26" s="108">
        <f t="shared" si="3"/>
        <v>0</v>
      </c>
      <c r="H26" s="108">
        <f t="shared" si="3"/>
        <v>0</v>
      </c>
      <c r="I26" s="108">
        <f t="shared" si="3"/>
        <v>0</v>
      </c>
      <c r="J26" s="108">
        <f t="shared" si="3"/>
        <v>0</v>
      </c>
      <c r="K26" s="108">
        <f t="shared" si="3"/>
        <v>0</v>
      </c>
      <c r="L26" s="108">
        <f t="shared" si="3"/>
        <v>0</v>
      </c>
      <c r="M26" s="108">
        <f t="shared" si="3"/>
        <v>0</v>
      </c>
      <c r="N26" s="108">
        <f t="shared" si="3"/>
        <v>0</v>
      </c>
      <c r="O26" s="108">
        <f t="shared" si="3"/>
        <v>0</v>
      </c>
      <c r="P26" s="171">
        <f t="shared" si="3"/>
        <v>0</v>
      </c>
    </row>
    <row r="27" spans="1:16" ht="13.5" thickBot="1" x14ac:dyDescent="0.25">
      <c r="A27" s="172" t="s">
        <v>80</v>
      </c>
      <c r="B27" s="109"/>
      <c r="C27" s="110" t="str">
        <f t="shared" ref="C27:P27" si="4">IF(C29&gt;=C8,"0:00",C8-C29)</f>
        <v>0:00</v>
      </c>
      <c r="D27" s="110" t="str">
        <f t="shared" si="4"/>
        <v>0:00</v>
      </c>
      <c r="E27" s="110">
        <f t="shared" si="4"/>
        <v>0.30208333333333331</v>
      </c>
      <c r="F27" s="110">
        <f t="shared" si="4"/>
        <v>0.30208333333333331</v>
      </c>
      <c r="G27" s="110">
        <f t="shared" si="4"/>
        <v>0.30208333333333331</v>
      </c>
      <c r="H27" s="110">
        <f t="shared" si="4"/>
        <v>0.30208333333333331</v>
      </c>
      <c r="I27" s="110">
        <f t="shared" si="4"/>
        <v>0.30208333333333331</v>
      </c>
      <c r="J27" s="110" t="str">
        <f t="shared" si="4"/>
        <v>0:00</v>
      </c>
      <c r="K27" s="110" t="str">
        <f t="shared" si="4"/>
        <v>0:00</v>
      </c>
      <c r="L27" s="110">
        <f t="shared" si="4"/>
        <v>0.30208333333333331</v>
      </c>
      <c r="M27" s="110">
        <f t="shared" si="4"/>
        <v>0.30208333333333331</v>
      </c>
      <c r="N27" s="110">
        <f t="shared" si="4"/>
        <v>0.30208333333333331</v>
      </c>
      <c r="O27" s="110">
        <f t="shared" si="4"/>
        <v>0.30208333333333331</v>
      </c>
      <c r="P27" s="173">
        <f t="shared" si="4"/>
        <v>0.30208333333333331</v>
      </c>
    </row>
    <row r="28" spans="1:16" ht="13.5" thickBot="1" x14ac:dyDescent="0.25">
      <c r="A28" s="174" t="s">
        <v>81</v>
      </c>
      <c r="B28" s="111"/>
      <c r="C28" s="225" t="s">
        <v>82</v>
      </c>
      <c r="D28" s="225" t="s">
        <v>82</v>
      </c>
      <c r="E28" s="234" t="s">
        <v>82</v>
      </c>
      <c r="F28" s="242" t="s">
        <v>82</v>
      </c>
      <c r="G28" s="234" t="s">
        <v>82</v>
      </c>
      <c r="H28" s="242" t="s">
        <v>82</v>
      </c>
      <c r="I28" s="234" t="s">
        <v>82</v>
      </c>
      <c r="J28" s="225" t="s">
        <v>82</v>
      </c>
      <c r="K28" s="225" t="s">
        <v>82</v>
      </c>
      <c r="L28" s="234" t="s">
        <v>82</v>
      </c>
      <c r="M28" s="242" t="s">
        <v>82</v>
      </c>
      <c r="N28" s="234" t="s">
        <v>82</v>
      </c>
      <c r="O28" s="242" t="s">
        <v>82</v>
      </c>
      <c r="P28" s="238" t="s">
        <v>82</v>
      </c>
    </row>
    <row r="29" spans="1:16" ht="13.5" thickTop="1" x14ac:dyDescent="0.2">
      <c r="A29" s="175" t="s">
        <v>83</v>
      </c>
      <c r="B29" s="141"/>
      <c r="C29" s="145">
        <f t="shared" ref="C29:P29" si="5">C26+C19</f>
        <v>0</v>
      </c>
      <c r="D29" s="145">
        <f t="shared" si="5"/>
        <v>0</v>
      </c>
      <c r="E29" s="145">
        <f t="shared" si="5"/>
        <v>0</v>
      </c>
      <c r="F29" s="145">
        <f t="shared" si="5"/>
        <v>0</v>
      </c>
      <c r="G29" s="145">
        <f t="shared" si="5"/>
        <v>0</v>
      </c>
      <c r="H29" s="145">
        <f t="shared" si="5"/>
        <v>0</v>
      </c>
      <c r="I29" s="145">
        <f t="shared" si="5"/>
        <v>0</v>
      </c>
      <c r="J29" s="145">
        <f t="shared" si="5"/>
        <v>0</v>
      </c>
      <c r="K29" s="145">
        <f t="shared" si="5"/>
        <v>0</v>
      </c>
      <c r="L29" s="145">
        <f t="shared" si="5"/>
        <v>0</v>
      </c>
      <c r="M29" s="145">
        <f t="shared" si="5"/>
        <v>0</v>
      </c>
      <c r="N29" s="145">
        <f t="shared" si="5"/>
        <v>0</v>
      </c>
      <c r="O29" s="145">
        <f t="shared" si="5"/>
        <v>0</v>
      </c>
      <c r="P29" s="176">
        <f t="shared" si="5"/>
        <v>0</v>
      </c>
    </row>
    <row r="30" spans="1:16" x14ac:dyDescent="0.2">
      <c r="A30" s="177" t="s">
        <v>84</v>
      </c>
      <c r="B30" s="142"/>
      <c r="C30" s="226">
        <f>IF(L3 ="Y", 0-L2, L2)</f>
        <v>-46.21875</v>
      </c>
      <c r="D30" s="226">
        <f t="shared" ref="D30:P30" si="6">C32</f>
        <v>-46.21875</v>
      </c>
      <c r="E30" s="235">
        <f t="shared" si="6"/>
        <v>-46.21875</v>
      </c>
      <c r="F30" s="243">
        <f t="shared" si="6"/>
        <v>-46.520833333333336</v>
      </c>
      <c r="G30" s="235">
        <f t="shared" si="6"/>
        <v>-46.822916666666671</v>
      </c>
      <c r="H30" s="243">
        <f t="shared" si="6"/>
        <v>-47.125000000000007</v>
      </c>
      <c r="I30" s="235">
        <f t="shared" si="6"/>
        <v>-47.427083333333343</v>
      </c>
      <c r="J30" s="226">
        <f t="shared" si="6"/>
        <v>-47.729166666666679</v>
      </c>
      <c r="K30" s="226">
        <f t="shared" si="6"/>
        <v>-47.729166666666679</v>
      </c>
      <c r="L30" s="235">
        <f t="shared" si="6"/>
        <v>-47.729166666666679</v>
      </c>
      <c r="M30" s="243">
        <f t="shared" si="6"/>
        <v>-48.031250000000014</v>
      </c>
      <c r="N30" s="235">
        <f t="shared" si="6"/>
        <v>-48.33333333333335</v>
      </c>
      <c r="O30" s="243">
        <f t="shared" si="6"/>
        <v>-48.635416666666686</v>
      </c>
      <c r="P30" s="239">
        <f t="shared" si="6"/>
        <v>-48.937500000000021</v>
      </c>
    </row>
    <row r="31" spans="1:16" x14ac:dyDescent="0.2">
      <c r="A31" s="177" t="s">
        <v>85</v>
      </c>
      <c r="B31" s="142"/>
      <c r="C31" s="226">
        <f t="shared" ref="C31:P31" si="7">IF(AND(C29=0,C27=0),"0:00", C29-C8)</f>
        <v>0</v>
      </c>
      <c r="D31" s="226">
        <f t="shared" si="7"/>
        <v>0</v>
      </c>
      <c r="E31" s="235">
        <f t="shared" si="7"/>
        <v>-0.30208333333333331</v>
      </c>
      <c r="F31" s="243">
        <f t="shared" si="7"/>
        <v>-0.30208333333333331</v>
      </c>
      <c r="G31" s="235">
        <f t="shared" si="7"/>
        <v>-0.30208333333333331</v>
      </c>
      <c r="H31" s="243">
        <f t="shared" si="7"/>
        <v>-0.30208333333333331</v>
      </c>
      <c r="I31" s="235">
        <f t="shared" si="7"/>
        <v>-0.30208333333333331</v>
      </c>
      <c r="J31" s="226">
        <f t="shared" si="7"/>
        <v>0</v>
      </c>
      <c r="K31" s="226">
        <f t="shared" si="7"/>
        <v>0</v>
      </c>
      <c r="L31" s="235">
        <f t="shared" si="7"/>
        <v>-0.30208333333333331</v>
      </c>
      <c r="M31" s="243">
        <f t="shared" si="7"/>
        <v>-0.30208333333333331</v>
      </c>
      <c r="N31" s="235">
        <f t="shared" si="7"/>
        <v>-0.30208333333333331</v>
      </c>
      <c r="O31" s="243">
        <f t="shared" si="7"/>
        <v>-0.30208333333333331</v>
      </c>
      <c r="P31" s="239">
        <f t="shared" si="7"/>
        <v>-0.30208333333333331</v>
      </c>
    </row>
    <row r="32" spans="1:16" ht="13.5" thickBot="1" x14ac:dyDescent="0.25">
      <c r="A32" s="178" t="s">
        <v>86</v>
      </c>
      <c r="B32" s="143"/>
      <c r="C32" s="144">
        <f t="shared" ref="C32:P32" si="8">C30+C31</f>
        <v>-46.21875</v>
      </c>
      <c r="D32" s="144">
        <f t="shared" si="8"/>
        <v>-46.21875</v>
      </c>
      <c r="E32" s="144">
        <f t="shared" si="8"/>
        <v>-46.520833333333336</v>
      </c>
      <c r="F32" s="144">
        <f t="shared" si="8"/>
        <v>-46.822916666666671</v>
      </c>
      <c r="G32" s="144">
        <f t="shared" si="8"/>
        <v>-47.125000000000007</v>
      </c>
      <c r="H32" s="144">
        <f t="shared" si="8"/>
        <v>-47.427083333333343</v>
      </c>
      <c r="I32" s="144">
        <f t="shared" si="8"/>
        <v>-47.729166666666679</v>
      </c>
      <c r="J32" s="144">
        <f t="shared" si="8"/>
        <v>-47.729166666666679</v>
      </c>
      <c r="K32" s="144">
        <f t="shared" si="8"/>
        <v>-47.729166666666679</v>
      </c>
      <c r="L32" s="144">
        <f t="shared" si="8"/>
        <v>-48.031250000000014</v>
      </c>
      <c r="M32" s="144">
        <f t="shared" si="8"/>
        <v>-48.33333333333335</v>
      </c>
      <c r="N32" s="144">
        <f t="shared" si="8"/>
        <v>-48.635416666666686</v>
      </c>
      <c r="O32" s="144">
        <f t="shared" si="8"/>
        <v>-48.937500000000021</v>
      </c>
      <c r="P32" s="179">
        <f t="shared" si="8"/>
        <v>-49.239583333333357</v>
      </c>
    </row>
    <row r="33" spans="1:16" ht="13.5" thickBot="1" x14ac:dyDescent="0.25">
      <c r="A33" s="60"/>
      <c r="B33" s="12"/>
      <c r="C33" s="12"/>
      <c r="D33" s="12"/>
      <c r="E33" s="12"/>
      <c r="F33" s="12"/>
      <c r="G33" s="12"/>
      <c r="H33" s="12"/>
      <c r="I33" s="12"/>
      <c r="J33" s="12"/>
      <c r="K33" s="12"/>
      <c r="L33" s="12"/>
      <c r="M33" s="12"/>
      <c r="N33" s="12"/>
      <c r="O33" s="12"/>
      <c r="P33" s="30"/>
    </row>
    <row r="34" spans="1:16" x14ac:dyDescent="0.2">
      <c r="A34" s="60"/>
      <c r="B34" s="57"/>
      <c r="C34" s="12"/>
      <c r="D34" s="12"/>
      <c r="E34" s="12"/>
      <c r="F34" s="12"/>
      <c r="G34" s="12"/>
      <c r="H34" s="127"/>
      <c r="I34" s="128"/>
      <c r="J34" s="305" t="s">
        <v>87</v>
      </c>
      <c r="K34" s="305"/>
      <c r="L34" s="305"/>
      <c r="M34" s="305"/>
      <c r="N34" s="128"/>
      <c r="O34" s="129"/>
      <c r="P34" s="30"/>
    </row>
    <row r="35" spans="1:16" x14ac:dyDescent="0.2">
      <c r="A35" s="60"/>
      <c r="B35" s="59"/>
      <c r="C35" s="12"/>
      <c r="D35" s="12"/>
      <c r="E35" s="12"/>
      <c r="F35" s="31"/>
      <c r="G35" s="12"/>
      <c r="H35" s="130"/>
      <c r="I35" s="91"/>
      <c r="J35" s="91"/>
      <c r="K35" s="91"/>
      <c r="L35" s="91"/>
      <c r="M35" s="91"/>
      <c r="N35" s="91"/>
      <c r="O35" s="131"/>
      <c r="P35" s="30"/>
    </row>
    <row r="36" spans="1:16" x14ac:dyDescent="0.2">
      <c r="A36" s="180" t="s">
        <v>88</v>
      </c>
      <c r="B36" s="33"/>
      <c r="C36" s="33"/>
      <c r="D36" s="33"/>
      <c r="E36" s="33"/>
      <c r="F36" s="12" t="s">
        <v>89</v>
      </c>
      <c r="G36" s="35"/>
      <c r="H36" s="132" t="s">
        <v>90</v>
      </c>
      <c r="I36" s="96"/>
      <c r="J36" s="96"/>
      <c r="K36" s="90">
        <f>C30</f>
        <v>-46.21875</v>
      </c>
      <c r="L36" s="93" t="s">
        <v>91</v>
      </c>
      <c r="M36" s="91" t="s">
        <v>68</v>
      </c>
      <c r="N36" s="97">
        <f>SUM(C20:P20)</f>
        <v>0</v>
      </c>
      <c r="O36" s="131"/>
      <c r="P36" s="30"/>
    </row>
    <row r="37" spans="1:16" x14ac:dyDescent="0.2">
      <c r="A37" s="60" t="s">
        <v>92</v>
      </c>
      <c r="B37" s="12"/>
      <c r="C37" s="12"/>
      <c r="D37" s="12"/>
      <c r="E37" s="12"/>
      <c r="F37" s="12"/>
      <c r="G37" s="12"/>
      <c r="H37" s="132" t="s">
        <v>93</v>
      </c>
      <c r="I37" s="96"/>
      <c r="J37" s="96"/>
      <c r="K37" s="90">
        <f>SUM(C19:P19)</f>
        <v>0</v>
      </c>
      <c r="L37" s="91"/>
      <c r="M37" s="91" t="s">
        <v>71</v>
      </c>
      <c r="N37" s="97">
        <f>SUM(C21:P21)</f>
        <v>0</v>
      </c>
      <c r="O37" s="131"/>
      <c r="P37" s="30"/>
    </row>
    <row r="38" spans="1:16" x14ac:dyDescent="0.2">
      <c r="A38" s="60"/>
      <c r="B38" s="12"/>
      <c r="C38" s="12"/>
      <c r="D38" s="12"/>
      <c r="E38" s="12"/>
      <c r="F38" s="12"/>
      <c r="G38" s="12"/>
      <c r="H38" s="132" t="s">
        <v>94</v>
      </c>
      <c r="I38" s="96"/>
      <c r="J38" s="96"/>
      <c r="K38" s="90">
        <f>SUM(C26:P26)</f>
        <v>0</v>
      </c>
      <c r="L38" s="91"/>
      <c r="M38" s="91" t="s">
        <v>73</v>
      </c>
      <c r="N38" s="97">
        <f>SUM(C22:P22)</f>
        <v>0</v>
      </c>
      <c r="O38" s="131"/>
      <c r="P38" s="30"/>
    </row>
    <row r="39" spans="1:16" x14ac:dyDescent="0.2">
      <c r="A39" s="60"/>
      <c r="B39" s="12"/>
      <c r="C39" s="12"/>
      <c r="D39" s="12"/>
      <c r="E39" s="12"/>
      <c r="F39" s="12"/>
      <c r="G39" s="12"/>
      <c r="H39" s="132" t="s">
        <v>95</v>
      </c>
      <c r="I39" s="96"/>
      <c r="J39" s="96"/>
      <c r="K39" s="90">
        <f>SUM(C8:P8)</f>
        <v>3.0208333333333335</v>
      </c>
      <c r="L39" s="91"/>
      <c r="M39" s="91" t="s">
        <v>78</v>
      </c>
      <c r="N39" s="97">
        <f>SUM(C25:P25)</f>
        <v>0</v>
      </c>
      <c r="O39" s="131"/>
      <c r="P39" s="30"/>
    </row>
    <row r="40" spans="1:16" x14ac:dyDescent="0.2">
      <c r="A40" s="60"/>
      <c r="B40" s="12"/>
      <c r="C40" s="12"/>
      <c r="D40" s="12"/>
      <c r="E40" s="12"/>
      <c r="F40" s="31"/>
      <c r="G40" s="12"/>
      <c r="H40" s="133"/>
      <c r="I40" s="91"/>
      <c r="J40" s="91"/>
      <c r="K40" s="91"/>
      <c r="L40" s="91"/>
      <c r="M40" s="91" t="s">
        <v>96</v>
      </c>
      <c r="N40" s="97">
        <f>SUM(C24:P24)</f>
        <v>0</v>
      </c>
      <c r="O40" s="131"/>
      <c r="P40" s="30"/>
    </row>
    <row r="41" spans="1:16" x14ac:dyDescent="0.2">
      <c r="A41" s="180" t="s">
        <v>97</v>
      </c>
      <c r="B41" s="33"/>
      <c r="C41" s="33"/>
      <c r="D41" s="33"/>
      <c r="E41" s="33"/>
      <c r="F41" s="33" t="s">
        <v>89</v>
      </c>
      <c r="G41" s="12"/>
      <c r="H41" s="134"/>
      <c r="I41" s="96"/>
      <c r="J41" s="95" t="s">
        <v>98</v>
      </c>
      <c r="K41" s="97">
        <f>(SUM(K36:K38)-(K39))</f>
        <v>-49.239583333333336</v>
      </c>
      <c r="L41" s="91"/>
      <c r="M41" s="94" t="s">
        <v>99</v>
      </c>
      <c r="N41" s="97">
        <f>SUM(C27:P27)</f>
        <v>3.0208333333333335</v>
      </c>
      <c r="O41" s="131"/>
      <c r="P41" s="30"/>
    </row>
    <row r="42" spans="1:16" ht="13.5" thickBot="1" x14ac:dyDescent="0.25">
      <c r="A42" s="60" t="s">
        <v>100</v>
      </c>
      <c r="B42" s="12"/>
      <c r="C42" s="12"/>
      <c r="D42" s="12"/>
      <c r="E42" s="12"/>
      <c r="F42" s="12"/>
      <c r="G42" s="12"/>
      <c r="H42" s="135"/>
      <c r="I42" s="136"/>
      <c r="J42" s="137" t="s">
        <v>101</v>
      </c>
      <c r="K42" s="138">
        <f>K78</f>
        <v>0</v>
      </c>
      <c r="L42" s="139"/>
      <c r="M42" s="139"/>
      <c r="N42" s="139"/>
      <c r="O42" s="140"/>
      <c r="P42" s="30"/>
    </row>
    <row r="43" spans="1:16" ht="13.5" thickBot="1" x14ac:dyDescent="0.25">
      <c r="A43" s="181"/>
      <c r="B43" s="37"/>
      <c r="C43" s="37"/>
      <c r="D43" s="37"/>
      <c r="E43" s="37"/>
      <c r="F43" s="37"/>
      <c r="G43" s="37"/>
      <c r="H43" s="37"/>
      <c r="I43" s="37"/>
      <c r="J43" s="37"/>
      <c r="K43" s="37"/>
      <c r="L43" s="37"/>
      <c r="M43" s="37"/>
      <c r="N43" s="37"/>
      <c r="O43" s="37"/>
      <c r="P43" s="38"/>
    </row>
    <row r="44" spans="1:16" ht="13.5" customHeight="1" x14ac:dyDescent="0.25">
      <c r="A44" s="155"/>
      <c r="B44" s="27"/>
      <c r="C44" s="156"/>
      <c r="D44" s="27"/>
      <c r="E44" s="27"/>
      <c r="F44" s="27"/>
      <c r="G44" s="157"/>
      <c r="H44" s="158"/>
      <c r="I44" s="159"/>
      <c r="J44" s="158"/>
      <c r="K44" s="160"/>
      <c r="L44" s="27"/>
      <c r="M44" s="27"/>
      <c r="N44" s="27"/>
      <c r="O44" s="27"/>
      <c r="P44" s="212"/>
    </row>
    <row r="45" spans="1:16" ht="13.5" customHeight="1" thickBot="1" x14ac:dyDescent="0.25">
      <c r="A45" s="12"/>
      <c r="B45" s="12"/>
      <c r="C45" s="12"/>
      <c r="D45" s="12"/>
      <c r="E45" s="12"/>
      <c r="F45" s="12"/>
      <c r="G45" s="12"/>
      <c r="H45" s="12"/>
      <c r="I45" s="12"/>
      <c r="J45" s="12"/>
      <c r="K45" s="12"/>
      <c r="L45" s="12"/>
      <c r="M45" s="12"/>
      <c r="N45" s="12"/>
      <c r="O45" s="12"/>
      <c r="P45" s="12"/>
    </row>
    <row r="46" spans="1:16" ht="19.5" thickTop="1" thickBot="1" x14ac:dyDescent="0.3">
      <c r="A46" s="3"/>
      <c r="B46" s="4"/>
      <c r="C46" s="5" t="s">
        <v>102</v>
      </c>
      <c r="D46" s="4"/>
      <c r="E46" s="4"/>
      <c r="F46" s="4"/>
      <c r="G46" s="6"/>
      <c r="H46" s="7"/>
      <c r="I46" s="8"/>
      <c r="J46" s="7"/>
      <c r="K46" s="9"/>
      <c r="L46" s="4"/>
      <c r="M46" s="4"/>
      <c r="N46" s="4"/>
      <c r="O46" s="4"/>
      <c r="P46" s="10"/>
    </row>
    <row r="47" spans="1:16" x14ac:dyDescent="0.2">
      <c r="A47" s="11"/>
      <c r="B47" s="12"/>
      <c r="C47" s="76" t="s">
        <v>36</v>
      </c>
      <c r="D47" s="196">
        <f>D2</f>
        <v>43324</v>
      </c>
      <c r="E47" s="83" t="s">
        <v>37</v>
      </c>
      <c r="F47" s="197"/>
      <c r="G47" s="79"/>
      <c r="H47" s="79"/>
      <c r="I47" s="79"/>
      <c r="J47" s="198"/>
      <c r="K47" s="79"/>
      <c r="L47" s="79"/>
      <c r="M47" s="79"/>
      <c r="N47" s="79"/>
      <c r="O47" s="79"/>
      <c r="P47" s="199"/>
    </row>
    <row r="48" spans="1:16" x14ac:dyDescent="0.2">
      <c r="A48" s="11"/>
      <c r="B48" s="12"/>
      <c r="C48" s="77" t="s">
        <v>40</v>
      </c>
      <c r="D48" s="201" t="str">
        <f>D3</f>
        <v>Your Name Goes here</v>
      </c>
      <c r="E48" s="201"/>
      <c r="F48" s="201"/>
      <c r="G48" s="80"/>
      <c r="H48" s="80"/>
      <c r="I48" s="81"/>
      <c r="J48" s="80"/>
      <c r="K48" s="80"/>
      <c r="L48" s="80"/>
      <c r="M48" s="80"/>
      <c r="N48" s="80"/>
      <c r="O48" s="80"/>
      <c r="P48" s="200"/>
    </row>
    <row r="49" spans="1:17" x14ac:dyDescent="0.2">
      <c r="A49" s="11"/>
      <c r="B49" s="12"/>
      <c r="C49" s="78" t="s">
        <v>126</v>
      </c>
      <c r="D49" s="201" t="str">
        <f>D4</f>
        <v>Pos no.</v>
      </c>
      <c r="E49" s="201"/>
      <c r="F49" s="201"/>
      <c r="G49" s="80"/>
      <c r="H49" s="201"/>
      <c r="I49" s="81"/>
      <c r="J49" s="81"/>
      <c r="K49" s="81"/>
      <c r="L49" s="80"/>
      <c r="M49" s="80"/>
      <c r="N49" s="80"/>
      <c r="O49" s="80"/>
      <c r="P49" s="200"/>
    </row>
    <row r="50" spans="1:17" ht="13.5" customHeight="1" x14ac:dyDescent="0.2">
      <c r="A50" s="11"/>
      <c r="B50" s="12"/>
      <c r="C50" s="77" t="s">
        <v>49</v>
      </c>
      <c r="D50" s="201" t="str">
        <f>D5</f>
        <v>Your Unit Name goes here</v>
      </c>
      <c r="E50" s="201"/>
      <c r="F50" s="201"/>
      <c r="G50" s="82"/>
      <c r="H50" s="82"/>
      <c r="I50" s="82"/>
      <c r="J50" s="82"/>
      <c r="K50" s="82"/>
      <c r="L50" s="82"/>
      <c r="M50" s="82"/>
      <c r="N50" s="82"/>
      <c r="O50" s="82"/>
      <c r="P50" s="202"/>
    </row>
    <row r="51" spans="1:17" x14ac:dyDescent="0.2">
      <c r="A51" s="11"/>
      <c r="B51" s="13"/>
      <c r="C51" s="84" t="s">
        <v>54</v>
      </c>
      <c r="D51" s="85" t="s">
        <v>55</v>
      </c>
      <c r="E51" s="85" t="s">
        <v>56</v>
      </c>
      <c r="F51" s="85" t="s">
        <v>57</v>
      </c>
      <c r="G51" s="85" t="s">
        <v>58</v>
      </c>
      <c r="H51" s="85" t="s">
        <v>59</v>
      </c>
      <c r="I51" s="85" t="s">
        <v>60</v>
      </c>
      <c r="J51" s="85" t="s">
        <v>54</v>
      </c>
      <c r="K51" s="85" t="s">
        <v>55</v>
      </c>
      <c r="L51" s="85" t="s">
        <v>56</v>
      </c>
      <c r="M51" s="85" t="s">
        <v>57</v>
      </c>
      <c r="N51" s="85" t="s">
        <v>58</v>
      </c>
      <c r="O51" s="85" t="s">
        <v>59</v>
      </c>
      <c r="P51" s="86" t="s">
        <v>60</v>
      </c>
    </row>
    <row r="52" spans="1:17" ht="13.5" thickBot="1" x14ac:dyDescent="0.25">
      <c r="A52" s="11"/>
      <c r="B52" s="13"/>
      <c r="C52" s="87">
        <f>C7</f>
        <v>43324</v>
      </c>
      <c r="D52" s="88">
        <f>$C$7+1</f>
        <v>43325</v>
      </c>
      <c r="E52" s="88">
        <f>$C$7+2</f>
        <v>43326</v>
      </c>
      <c r="F52" s="88">
        <f>$C$7+3</f>
        <v>43327</v>
      </c>
      <c r="G52" s="88">
        <f>$C$7+4</f>
        <v>43328</v>
      </c>
      <c r="H52" s="88">
        <f>$C$7+5</f>
        <v>43329</v>
      </c>
      <c r="I52" s="88">
        <f>$C$7+6</f>
        <v>43330</v>
      </c>
      <c r="J52" s="88">
        <f>$C$7+7</f>
        <v>43331</v>
      </c>
      <c r="K52" s="88">
        <f>$C$7+8</f>
        <v>43332</v>
      </c>
      <c r="L52" s="88">
        <f>$C$7+9</f>
        <v>43333</v>
      </c>
      <c r="M52" s="88">
        <f>$C$7+10</f>
        <v>43334</v>
      </c>
      <c r="N52" s="88">
        <f>$C$7+11</f>
        <v>43335</v>
      </c>
      <c r="O52" s="88">
        <f>$C$7+12</f>
        <v>43336</v>
      </c>
      <c r="P52" s="89">
        <f>$C$7+13</f>
        <v>43337</v>
      </c>
      <c r="Q52" s="1"/>
    </row>
    <row r="53" spans="1:17" ht="13.5" thickBot="1" x14ac:dyDescent="0.25">
      <c r="A53" s="206" t="s">
        <v>61</v>
      </c>
      <c r="B53" s="80"/>
      <c r="C53" s="203">
        <f>C8</f>
        <v>0</v>
      </c>
      <c r="D53" s="204">
        <f t="shared" ref="D53:P53" si="9">D8</f>
        <v>0</v>
      </c>
      <c r="E53" s="204">
        <f t="shared" si="9"/>
        <v>0.30208333333333331</v>
      </c>
      <c r="F53" s="204">
        <f t="shared" si="9"/>
        <v>0.30208333333333331</v>
      </c>
      <c r="G53" s="204">
        <f t="shared" si="9"/>
        <v>0.30208333333333331</v>
      </c>
      <c r="H53" s="204">
        <f t="shared" si="9"/>
        <v>0.30208333333333331</v>
      </c>
      <c r="I53" s="204">
        <f t="shared" si="9"/>
        <v>0.30208333333333331</v>
      </c>
      <c r="J53" s="204">
        <f t="shared" si="9"/>
        <v>0</v>
      </c>
      <c r="K53" s="204">
        <f t="shared" si="9"/>
        <v>0</v>
      </c>
      <c r="L53" s="204">
        <f t="shared" si="9"/>
        <v>0.30208333333333331</v>
      </c>
      <c r="M53" s="204">
        <f t="shared" si="9"/>
        <v>0.30208333333333331</v>
      </c>
      <c r="N53" s="204">
        <f t="shared" si="9"/>
        <v>0.30208333333333331</v>
      </c>
      <c r="O53" s="204">
        <f t="shared" si="9"/>
        <v>0.30208333333333331</v>
      </c>
      <c r="P53" s="205">
        <f t="shared" si="9"/>
        <v>0.30208333333333331</v>
      </c>
      <c r="Q53" s="1"/>
    </row>
    <row r="54" spans="1:17" hidden="1" x14ac:dyDescent="0.2">
      <c r="A54" s="11"/>
      <c r="B54" s="13" t="s">
        <v>103</v>
      </c>
      <c r="C54" s="16">
        <f t="shared" ref="C54:P54" si="10">C53*24</f>
        <v>0</v>
      </c>
      <c r="D54" s="16">
        <f t="shared" si="10"/>
        <v>0</v>
      </c>
      <c r="E54" s="16">
        <f t="shared" si="10"/>
        <v>7.25</v>
      </c>
      <c r="F54" s="16">
        <f t="shared" si="10"/>
        <v>7.25</v>
      </c>
      <c r="G54" s="16">
        <f t="shared" si="10"/>
        <v>7.25</v>
      </c>
      <c r="H54" s="16">
        <f t="shared" si="10"/>
        <v>7.25</v>
      </c>
      <c r="I54" s="16">
        <f t="shared" si="10"/>
        <v>7.25</v>
      </c>
      <c r="J54" s="16">
        <f t="shared" si="10"/>
        <v>0</v>
      </c>
      <c r="K54" s="16">
        <f t="shared" si="10"/>
        <v>0</v>
      </c>
      <c r="L54" s="16">
        <f t="shared" si="10"/>
        <v>7.25</v>
      </c>
      <c r="M54" s="16">
        <f t="shared" si="10"/>
        <v>7.25</v>
      </c>
      <c r="N54" s="16">
        <f t="shared" si="10"/>
        <v>7.25</v>
      </c>
      <c r="O54" s="16">
        <f t="shared" si="10"/>
        <v>7.25</v>
      </c>
      <c r="P54" s="17">
        <f t="shared" si="10"/>
        <v>7.25</v>
      </c>
      <c r="Q54" s="2"/>
    </row>
    <row r="55" spans="1:17" x14ac:dyDescent="0.2">
      <c r="A55" s="11"/>
      <c r="B55" s="13"/>
      <c r="C55" s="45"/>
      <c r="D55" s="45"/>
      <c r="E55" s="45"/>
      <c r="F55" s="45"/>
      <c r="G55" s="45"/>
      <c r="H55" s="45"/>
      <c r="I55" s="45"/>
      <c r="J55" s="45"/>
      <c r="K55" s="45"/>
      <c r="L55" s="45"/>
      <c r="M55" s="45"/>
      <c r="N55" s="45"/>
      <c r="O55" s="45"/>
      <c r="P55" s="17"/>
      <c r="Q55" s="2"/>
    </row>
    <row r="56" spans="1:17" x14ac:dyDescent="0.2">
      <c r="A56" s="18" t="s">
        <v>104</v>
      </c>
      <c r="B56" s="19" t="s">
        <v>63</v>
      </c>
      <c r="C56" s="20">
        <v>0</v>
      </c>
      <c r="D56" s="20">
        <v>0</v>
      </c>
      <c r="E56" s="20">
        <v>0</v>
      </c>
      <c r="F56" s="20">
        <v>0</v>
      </c>
      <c r="G56" s="20">
        <v>0</v>
      </c>
      <c r="H56" s="20">
        <v>0</v>
      </c>
      <c r="I56" s="20">
        <v>0</v>
      </c>
      <c r="J56" s="20">
        <v>0</v>
      </c>
      <c r="K56" s="20">
        <v>0</v>
      </c>
      <c r="L56" s="20">
        <v>0</v>
      </c>
      <c r="M56" s="20">
        <v>0</v>
      </c>
      <c r="N56" s="20">
        <v>0</v>
      </c>
      <c r="O56" s="20">
        <v>0</v>
      </c>
      <c r="P56" s="21">
        <v>0</v>
      </c>
    </row>
    <row r="57" spans="1:17" x14ac:dyDescent="0.2">
      <c r="A57" s="15" t="s">
        <v>105</v>
      </c>
      <c r="B57" s="19" t="s">
        <v>64</v>
      </c>
      <c r="C57" s="20">
        <v>0</v>
      </c>
      <c r="D57" s="20">
        <v>0</v>
      </c>
      <c r="E57" s="20">
        <v>0</v>
      </c>
      <c r="F57" s="20">
        <v>0</v>
      </c>
      <c r="G57" s="20">
        <v>0</v>
      </c>
      <c r="H57" s="20">
        <v>0</v>
      </c>
      <c r="I57" s="20">
        <v>0</v>
      </c>
      <c r="J57" s="20">
        <v>0</v>
      </c>
      <c r="K57" s="20">
        <v>0</v>
      </c>
      <c r="L57" s="20">
        <v>0</v>
      </c>
      <c r="M57" s="20">
        <v>0</v>
      </c>
      <c r="N57" s="20">
        <v>0</v>
      </c>
      <c r="O57" s="20">
        <v>0</v>
      </c>
      <c r="P57" s="21">
        <v>0</v>
      </c>
    </row>
    <row r="58" spans="1:17" x14ac:dyDescent="0.2">
      <c r="A58" s="11"/>
      <c r="B58" s="19" t="s">
        <v>63</v>
      </c>
      <c r="C58" s="20"/>
      <c r="D58" s="20"/>
      <c r="E58" s="20"/>
      <c r="F58" s="20"/>
      <c r="G58" s="20"/>
      <c r="H58" s="20"/>
      <c r="I58" s="20"/>
      <c r="J58" s="20"/>
      <c r="K58" s="20"/>
      <c r="L58" s="20"/>
      <c r="M58" s="20"/>
      <c r="N58" s="20"/>
      <c r="O58" s="20"/>
      <c r="P58" s="21"/>
    </row>
    <row r="59" spans="1:17" x14ac:dyDescent="0.2">
      <c r="A59" s="11"/>
      <c r="B59" s="19" t="s">
        <v>64</v>
      </c>
      <c r="C59" s="20"/>
      <c r="D59" s="20"/>
      <c r="E59" s="20"/>
      <c r="F59" s="20"/>
      <c r="G59" s="20"/>
      <c r="H59" s="20"/>
      <c r="I59" s="20"/>
      <c r="J59" s="20"/>
      <c r="K59" s="20"/>
      <c r="L59" s="20"/>
      <c r="M59" s="20"/>
      <c r="N59" s="20"/>
      <c r="O59" s="20"/>
      <c r="P59" s="21"/>
    </row>
    <row r="60" spans="1:17" ht="13.5" thickBot="1" x14ac:dyDescent="0.25">
      <c r="A60" s="46"/>
      <c r="B60" s="207" t="s">
        <v>65</v>
      </c>
      <c r="C60" s="208">
        <f t="shared" ref="C60:P60" si="11">(C57-C56)+(C59-C58)</f>
        <v>0</v>
      </c>
      <c r="D60" s="209">
        <f t="shared" si="11"/>
        <v>0</v>
      </c>
      <c r="E60" s="209">
        <f t="shared" si="11"/>
        <v>0</v>
      </c>
      <c r="F60" s="209">
        <f t="shared" si="11"/>
        <v>0</v>
      </c>
      <c r="G60" s="209">
        <f t="shared" si="11"/>
        <v>0</v>
      </c>
      <c r="H60" s="209">
        <f t="shared" si="11"/>
        <v>0</v>
      </c>
      <c r="I60" s="209">
        <f t="shared" si="11"/>
        <v>0</v>
      </c>
      <c r="J60" s="209">
        <f t="shared" si="11"/>
        <v>0</v>
      </c>
      <c r="K60" s="209">
        <f t="shared" si="11"/>
        <v>0</v>
      </c>
      <c r="L60" s="209">
        <f t="shared" si="11"/>
        <v>0</v>
      </c>
      <c r="M60" s="209">
        <f t="shared" si="11"/>
        <v>0</v>
      </c>
      <c r="N60" s="209">
        <f t="shared" si="11"/>
        <v>0</v>
      </c>
      <c r="O60" s="209">
        <f t="shared" si="11"/>
        <v>0</v>
      </c>
      <c r="P60" s="92">
        <f t="shared" si="11"/>
        <v>0</v>
      </c>
    </row>
    <row r="61" spans="1:17" x14ac:dyDescent="0.2">
      <c r="A61" s="11"/>
      <c r="B61" s="13"/>
      <c r="C61" s="44"/>
      <c r="D61" s="44"/>
      <c r="E61" s="44"/>
      <c r="F61" s="44"/>
      <c r="G61" s="44"/>
      <c r="H61" s="44"/>
      <c r="I61" s="44"/>
      <c r="J61" s="44"/>
      <c r="K61" s="44"/>
      <c r="L61" s="44"/>
      <c r="M61" s="44"/>
      <c r="N61" s="44"/>
      <c r="O61" s="44"/>
      <c r="P61" s="47"/>
    </row>
    <row r="62" spans="1:17" x14ac:dyDescent="0.2">
      <c r="A62" s="18" t="s">
        <v>106</v>
      </c>
      <c r="B62" s="61"/>
      <c r="C62" s="67">
        <v>0</v>
      </c>
      <c r="D62" s="67">
        <v>0</v>
      </c>
      <c r="E62" s="67">
        <v>0</v>
      </c>
      <c r="F62" s="67">
        <v>0</v>
      </c>
      <c r="G62" s="67">
        <v>0</v>
      </c>
      <c r="H62" s="67">
        <v>0</v>
      </c>
      <c r="I62" s="67">
        <v>0</v>
      </c>
      <c r="J62" s="67">
        <v>0</v>
      </c>
      <c r="K62" s="67">
        <v>0</v>
      </c>
      <c r="L62" s="67">
        <v>0</v>
      </c>
      <c r="M62" s="67">
        <v>0</v>
      </c>
      <c r="N62" s="67">
        <v>0</v>
      </c>
      <c r="O62" s="67">
        <v>0</v>
      </c>
      <c r="P62" s="68">
        <v>0</v>
      </c>
    </row>
    <row r="63" spans="1:17" x14ac:dyDescent="0.2">
      <c r="A63" s="62" t="s">
        <v>107</v>
      </c>
      <c r="B63" s="63"/>
      <c r="C63" s="67">
        <f t="shared" ref="C63:P63" si="12">(C60-C62)</f>
        <v>0</v>
      </c>
      <c r="D63" s="67">
        <f t="shared" si="12"/>
        <v>0</v>
      </c>
      <c r="E63" s="67">
        <f t="shared" si="12"/>
        <v>0</v>
      </c>
      <c r="F63" s="67">
        <f t="shared" si="12"/>
        <v>0</v>
      </c>
      <c r="G63" s="67">
        <f t="shared" si="12"/>
        <v>0</v>
      </c>
      <c r="H63" s="67">
        <f t="shared" si="12"/>
        <v>0</v>
      </c>
      <c r="I63" s="67">
        <f t="shared" si="12"/>
        <v>0</v>
      </c>
      <c r="J63" s="67">
        <f t="shared" si="12"/>
        <v>0</v>
      </c>
      <c r="K63" s="67">
        <f t="shared" si="12"/>
        <v>0</v>
      </c>
      <c r="L63" s="67">
        <f t="shared" si="12"/>
        <v>0</v>
      </c>
      <c r="M63" s="67">
        <f t="shared" si="12"/>
        <v>0</v>
      </c>
      <c r="N63" s="67">
        <f t="shared" si="12"/>
        <v>0</v>
      </c>
      <c r="O63" s="67">
        <f t="shared" si="12"/>
        <v>0</v>
      </c>
      <c r="P63" s="68">
        <f t="shared" si="12"/>
        <v>0</v>
      </c>
    </row>
    <row r="64" spans="1:17" x14ac:dyDescent="0.2">
      <c r="A64" s="11"/>
      <c r="B64" s="12"/>
      <c r="C64" s="69"/>
      <c r="D64" s="69"/>
      <c r="E64" s="69"/>
      <c r="F64" s="69"/>
      <c r="G64" s="69"/>
      <c r="H64" s="69"/>
      <c r="I64" s="69"/>
      <c r="J64" s="69"/>
      <c r="K64" s="69"/>
      <c r="L64" s="69"/>
      <c r="M64" s="69"/>
      <c r="N64" s="69"/>
      <c r="O64" s="69"/>
      <c r="P64" s="70"/>
    </row>
    <row r="65" spans="1:16" x14ac:dyDescent="0.2">
      <c r="A65" s="64" t="s">
        <v>108</v>
      </c>
      <c r="B65" s="51"/>
      <c r="C65" s="71"/>
      <c r="D65" s="71"/>
      <c r="E65" s="71"/>
      <c r="F65" s="71"/>
      <c r="G65" s="71"/>
      <c r="H65" s="71"/>
      <c r="I65" s="71"/>
      <c r="J65" s="71"/>
      <c r="K65" s="71"/>
      <c r="L65" s="71"/>
      <c r="M65" s="71"/>
      <c r="N65" s="71"/>
      <c r="O65" s="71"/>
      <c r="P65" s="72"/>
    </row>
    <row r="66" spans="1:16" x14ac:dyDescent="0.2">
      <c r="A66" s="65" t="s">
        <v>109</v>
      </c>
      <c r="B66" s="48" t="s">
        <v>110</v>
      </c>
      <c r="C66" s="73"/>
      <c r="D66" s="73"/>
      <c r="E66" s="73"/>
      <c r="F66" s="73"/>
      <c r="G66" s="73"/>
      <c r="H66" s="73"/>
      <c r="I66" s="73"/>
      <c r="J66" s="73"/>
      <c r="K66" s="73"/>
      <c r="L66" s="73"/>
      <c r="M66" s="73"/>
      <c r="N66" s="73"/>
      <c r="O66" s="73"/>
      <c r="P66" s="74"/>
    </row>
    <row r="67" spans="1:16" x14ac:dyDescent="0.2">
      <c r="A67" s="66" t="s">
        <v>111</v>
      </c>
      <c r="B67" s="49" t="s">
        <v>112</v>
      </c>
      <c r="C67" s="73"/>
      <c r="D67" s="73"/>
      <c r="E67" s="73"/>
      <c r="F67" s="73"/>
      <c r="G67" s="73"/>
      <c r="H67" s="73"/>
      <c r="I67" s="73"/>
      <c r="J67" s="73"/>
      <c r="K67" s="73"/>
      <c r="L67" s="73"/>
      <c r="M67" s="73"/>
      <c r="N67" s="73"/>
      <c r="O67" s="73"/>
      <c r="P67" s="74"/>
    </row>
    <row r="68" spans="1:16" x14ac:dyDescent="0.2">
      <c r="A68" s="66" t="s">
        <v>113</v>
      </c>
      <c r="B68" s="49" t="s">
        <v>114</v>
      </c>
      <c r="C68" s="73"/>
      <c r="D68" s="73"/>
      <c r="E68" s="73"/>
      <c r="F68" s="73"/>
      <c r="G68" s="73"/>
      <c r="H68" s="73"/>
      <c r="I68" s="73"/>
      <c r="J68" s="73"/>
      <c r="K68" s="73"/>
      <c r="L68" s="73"/>
      <c r="M68" s="73"/>
      <c r="N68" s="73"/>
      <c r="O68" s="73"/>
      <c r="P68" s="75"/>
    </row>
    <row r="69" spans="1:16" x14ac:dyDescent="0.2">
      <c r="A69" s="62" t="s">
        <v>115</v>
      </c>
      <c r="B69" s="50"/>
      <c r="C69" s="210">
        <f t="shared" ref="C69:P69" si="13">(C66*1.5)+(C67*2)+(C68*2.5)</f>
        <v>0</v>
      </c>
      <c r="D69" s="210">
        <f t="shared" si="13"/>
        <v>0</v>
      </c>
      <c r="E69" s="210">
        <f t="shared" si="13"/>
        <v>0</v>
      </c>
      <c r="F69" s="210">
        <f t="shared" si="13"/>
        <v>0</v>
      </c>
      <c r="G69" s="210">
        <f t="shared" si="13"/>
        <v>0</v>
      </c>
      <c r="H69" s="210">
        <f t="shared" si="13"/>
        <v>0</v>
      </c>
      <c r="I69" s="210">
        <f t="shared" si="13"/>
        <v>0</v>
      </c>
      <c r="J69" s="210">
        <f t="shared" si="13"/>
        <v>0</v>
      </c>
      <c r="K69" s="210">
        <f t="shared" si="13"/>
        <v>0</v>
      </c>
      <c r="L69" s="210">
        <f t="shared" si="13"/>
        <v>0</v>
      </c>
      <c r="M69" s="210">
        <f t="shared" si="13"/>
        <v>0</v>
      </c>
      <c r="N69" s="210">
        <f t="shared" si="13"/>
        <v>0</v>
      </c>
      <c r="O69" s="210">
        <f t="shared" si="13"/>
        <v>0</v>
      </c>
      <c r="P69" s="211">
        <f t="shared" si="13"/>
        <v>0</v>
      </c>
    </row>
    <row r="70" spans="1:16" x14ac:dyDescent="0.2">
      <c r="A70" s="11"/>
      <c r="B70" s="12"/>
      <c r="C70" s="12"/>
      <c r="D70" s="12"/>
      <c r="E70" s="12"/>
      <c r="F70" s="12"/>
      <c r="G70" s="12"/>
      <c r="H70" s="12"/>
      <c r="I70" s="12"/>
      <c r="J70" s="12"/>
      <c r="K70" s="12"/>
      <c r="L70" s="12"/>
      <c r="M70" s="12"/>
      <c r="N70" s="12"/>
      <c r="O70" s="12"/>
      <c r="P70" s="14"/>
    </row>
    <row r="71" spans="1:16" ht="13.5" thickBot="1" x14ac:dyDescent="0.25">
      <c r="A71" s="11"/>
      <c r="B71" s="42"/>
      <c r="C71" s="12"/>
      <c r="D71" s="12"/>
      <c r="E71" s="12"/>
      <c r="F71" s="12"/>
      <c r="G71" s="12"/>
      <c r="H71" s="12"/>
      <c r="I71" s="12"/>
      <c r="J71" s="12"/>
      <c r="K71" s="12"/>
      <c r="L71" s="12"/>
      <c r="M71" s="12"/>
      <c r="N71" s="12"/>
      <c r="O71" s="12"/>
      <c r="P71" s="14"/>
    </row>
    <row r="72" spans="1:16" x14ac:dyDescent="0.2">
      <c r="A72" s="11"/>
      <c r="B72" s="12"/>
      <c r="C72" s="12"/>
      <c r="D72" s="12"/>
      <c r="E72" s="12"/>
      <c r="F72" s="31"/>
      <c r="G72" s="12"/>
      <c r="H72" s="26"/>
      <c r="I72" s="27"/>
      <c r="J72" s="27"/>
      <c r="K72" s="27"/>
      <c r="L72" s="28"/>
      <c r="M72" s="12"/>
      <c r="N72" s="12"/>
      <c r="O72" s="12"/>
      <c r="P72" s="14"/>
    </row>
    <row r="73" spans="1:16" x14ac:dyDescent="0.2">
      <c r="A73" s="32" t="s">
        <v>88</v>
      </c>
      <c r="B73" s="33"/>
      <c r="C73" s="33"/>
      <c r="D73" s="33"/>
      <c r="E73" s="33"/>
      <c r="F73" s="12" t="s">
        <v>89</v>
      </c>
      <c r="G73" s="12"/>
      <c r="H73" s="43" t="s">
        <v>116</v>
      </c>
      <c r="I73" s="12"/>
      <c r="J73" s="12"/>
      <c r="K73" s="13"/>
      <c r="L73" s="30"/>
      <c r="M73" s="12"/>
      <c r="N73" s="12"/>
      <c r="O73" s="12"/>
      <c r="P73" s="14"/>
    </row>
    <row r="74" spans="1:16" x14ac:dyDescent="0.2">
      <c r="A74" s="11" t="s">
        <v>117</v>
      </c>
      <c r="B74" s="12"/>
      <c r="C74" s="12"/>
      <c r="D74" s="12"/>
      <c r="E74" s="12"/>
      <c r="F74" s="12"/>
      <c r="G74" s="12"/>
      <c r="H74" s="29"/>
      <c r="I74" s="12"/>
      <c r="J74" s="12"/>
      <c r="K74" s="12"/>
      <c r="L74" s="30"/>
      <c r="M74" s="12"/>
      <c r="N74" s="12"/>
      <c r="O74" s="12"/>
      <c r="P74" s="14"/>
    </row>
    <row r="75" spans="1:16" x14ac:dyDescent="0.2">
      <c r="A75" s="11"/>
      <c r="B75" s="12"/>
      <c r="C75" s="12"/>
      <c r="D75" s="12"/>
      <c r="E75" s="12"/>
      <c r="F75" s="12"/>
      <c r="G75" s="12"/>
      <c r="H75" s="34" t="s">
        <v>118</v>
      </c>
      <c r="I75" s="12"/>
      <c r="J75" s="12"/>
      <c r="K75" s="52">
        <f>L4</f>
        <v>0</v>
      </c>
      <c r="L75" s="30"/>
      <c r="M75" s="12"/>
      <c r="N75" s="12"/>
      <c r="O75" s="12"/>
      <c r="P75" s="14"/>
    </row>
    <row r="76" spans="1:16" x14ac:dyDescent="0.2">
      <c r="A76" s="11"/>
      <c r="B76" s="12"/>
      <c r="C76" s="12"/>
      <c r="D76" s="12"/>
      <c r="E76" s="12"/>
      <c r="F76" s="12"/>
      <c r="G76" s="12"/>
      <c r="H76" s="34" t="s">
        <v>119</v>
      </c>
      <c r="I76" s="12"/>
      <c r="J76" s="12"/>
      <c r="K76" s="52">
        <f>SUM(C69:P69)</f>
        <v>0</v>
      </c>
      <c r="L76" s="30"/>
      <c r="M76" s="12"/>
      <c r="N76" s="12"/>
      <c r="O76" s="12"/>
      <c r="P76" s="14"/>
    </row>
    <row r="77" spans="1:16" x14ac:dyDescent="0.2">
      <c r="A77" s="11"/>
      <c r="B77" s="12"/>
      <c r="C77" s="12"/>
      <c r="D77" s="12"/>
      <c r="E77" s="12"/>
      <c r="F77" s="31"/>
      <c r="G77" s="12"/>
      <c r="H77" s="34" t="s">
        <v>120</v>
      </c>
      <c r="I77" s="12"/>
      <c r="J77" s="12"/>
      <c r="K77" s="52">
        <f>N39</f>
        <v>0</v>
      </c>
      <c r="L77" s="30"/>
      <c r="M77" s="12"/>
      <c r="N77" s="12"/>
      <c r="O77" s="12"/>
      <c r="P77" s="14"/>
    </row>
    <row r="78" spans="1:16" x14ac:dyDescent="0.2">
      <c r="A78" s="32" t="s">
        <v>121</v>
      </c>
      <c r="B78" s="33"/>
      <c r="C78" s="33"/>
      <c r="D78" s="33"/>
      <c r="E78" s="33"/>
      <c r="F78" s="33" t="s">
        <v>89</v>
      </c>
      <c r="G78" s="12"/>
      <c r="H78" s="34" t="s">
        <v>122</v>
      </c>
      <c r="I78" s="12"/>
      <c r="J78" s="12"/>
      <c r="K78" s="52">
        <f>K75+K76-K77</f>
        <v>0</v>
      </c>
      <c r="L78" s="30"/>
      <c r="M78" s="12"/>
      <c r="N78" s="12"/>
      <c r="O78" s="12"/>
      <c r="P78" s="14"/>
    </row>
    <row r="79" spans="1:16" x14ac:dyDescent="0.2">
      <c r="A79" s="11" t="s">
        <v>100</v>
      </c>
      <c r="B79" s="12"/>
      <c r="C79" s="12"/>
      <c r="D79" s="12"/>
      <c r="E79" s="12"/>
      <c r="F79" s="12"/>
      <c r="G79" s="12"/>
      <c r="H79" s="29"/>
      <c r="I79" s="12"/>
      <c r="J79" s="12"/>
      <c r="K79" s="54"/>
      <c r="L79" s="30"/>
      <c r="M79" s="12"/>
      <c r="N79" s="12"/>
      <c r="O79" s="12"/>
      <c r="P79" s="14"/>
    </row>
    <row r="80" spans="1:16" x14ac:dyDescent="0.2">
      <c r="A80" s="11"/>
      <c r="B80" s="12"/>
      <c r="C80" s="12"/>
      <c r="D80" s="12"/>
      <c r="E80" s="12"/>
      <c r="F80" s="12"/>
      <c r="G80" s="12"/>
      <c r="H80" s="55" t="s">
        <v>123</v>
      </c>
      <c r="I80" s="12"/>
      <c r="J80" s="12"/>
      <c r="K80" s="52">
        <f>SUM(C62:P62)</f>
        <v>0</v>
      </c>
      <c r="L80" s="30"/>
      <c r="M80" s="12"/>
      <c r="N80" s="12"/>
      <c r="O80" s="12"/>
      <c r="P80" s="14"/>
    </row>
    <row r="81" spans="1:16" ht="13.5" thickBot="1" x14ac:dyDescent="0.25">
      <c r="A81" s="11"/>
      <c r="B81" s="12"/>
      <c r="C81" s="12"/>
      <c r="D81" s="12"/>
      <c r="E81" s="12"/>
      <c r="F81" s="12"/>
      <c r="G81" s="12"/>
      <c r="H81" s="36"/>
      <c r="I81" s="37"/>
      <c r="J81" s="37"/>
      <c r="K81" s="37"/>
      <c r="L81" s="38"/>
      <c r="M81" s="12"/>
      <c r="N81" s="12"/>
      <c r="O81" s="12"/>
      <c r="P81" s="14"/>
    </row>
    <row r="82" spans="1:16" ht="13.5" thickBot="1" x14ac:dyDescent="0.25">
      <c r="A82" s="39"/>
      <c r="B82" s="40"/>
      <c r="C82" s="40"/>
      <c r="D82" s="40"/>
      <c r="E82" s="40"/>
      <c r="F82" s="40"/>
      <c r="G82" s="40"/>
      <c r="H82" s="40"/>
      <c r="I82" s="40"/>
      <c r="J82" s="40"/>
      <c r="K82" s="40"/>
      <c r="L82" s="40"/>
      <c r="M82" s="40"/>
      <c r="N82" s="40"/>
      <c r="O82" s="40"/>
      <c r="P82" s="41"/>
    </row>
    <row r="83" spans="1:16" ht="13.5" thickTop="1" x14ac:dyDescent="0.2"/>
    <row r="85" spans="1:16" x14ac:dyDescent="0.2">
      <c r="D85" s="56"/>
    </row>
    <row r="86" spans="1:16" x14ac:dyDescent="0.2">
      <c r="D86" s="56"/>
    </row>
    <row r="87" spans="1:16" x14ac:dyDescent="0.2">
      <c r="D87" s="56"/>
    </row>
    <row r="88" spans="1:16" x14ac:dyDescent="0.2">
      <c r="D88" s="56"/>
    </row>
    <row r="89" spans="1:16" x14ac:dyDescent="0.2">
      <c r="D89" s="56"/>
    </row>
  </sheetData>
  <sheetProtection algorithmName="SHA-512" hashValue="ExwjWv2K4UiI8hFdvtKRVr6Y2wMqTnwAQho9X5ZRESFHain6JqeGmn6P4rukC2webHIjPZFbQP8oc6ZMD0880Q==" saltValue="gX+kaivJmbFjRDjIQj45uw==" spinCount="100000" sheet="1" objects="1" scenarios="1"/>
  <mergeCells count="7">
    <mergeCell ref="D3:G3"/>
    <mergeCell ref="D5:G5"/>
    <mergeCell ref="M2:P2"/>
    <mergeCell ref="J34:M34"/>
    <mergeCell ref="M3:P3"/>
    <mergeCell ref="M4:P4"/>
    <mergeCell ref="M5:P5"/>
  </mergeCells>
  <hyperlinks>
    <hyperlink ref="M4:M5" r:id="rId1" display="     View Leave and " xr:uid="{D8E4AA70-1ADD-4FED-B879-F78DEFEF67C2}"/>
    <hyperlink ref="M3" r:id="rId2" display="ESS to apply for Leave" xr:uid="{4E28FD10-538F-4D0B-B946-6668EAC219A5}"/>
    <hyperlink ref="M4" r:id="rId3" display="View Leave, Attendance and " xr:uid="{3EAB5C71-4885-4D1E-BF64-F6227CC396D5}"/>
    <hyperlink ref="M5" r:id="rId4" display="Overtime Policies (HUPP 5.6)" xr:uid="{230D4C12-CCBE-45CD-81C5-A75B2781D225}"/>
    <hyperlink ref="M4:P4" r:id="rId5" display="Leave Entitlements" xr:uid="{87C0E95C-8F91-451D-A21A-D7050CF688C5}"/>
    <hyperlink ref="M5:P5" r:id="rId6" display="Attendance, Hours of Work and Overtime Procedures" xr:uid="{EA31C228-7183-4F3E-A9A3-666459E3DC83}"/>
    <hyperlink ref="M3:P3" r:id="rId7" display="Workday to apply for Leave" xr:uid="{3843F6EA-27EE-4576-B684-31B064878C2A}"/>
  </hyperlinks>
  <pageMargins left="0.2" right="0.23" top="0.37" bottom="0.2" header="0.35" footer="0.2"/>
  <pageSetup paperSize="9" scale="94" fitToHeight="2" orientation="landscape" horizontalDpi="4294967295" verticalDpi="4294967295" r:id="rId8"/>
  <headerFooter alignWithMargins="0"/>
  <rowBreaks count="1" manualBreakCount="1">
    <brk id="44" max="16383" man="1"/>
  </rowBreaks>
  <drawing r:id="rId9"/>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8">
    <tabColor theme="5"/>
    <pageSetUpPr autoPageBreaks="0"/>
  </sheetPr>
  <dimension ref="A1:Q89"/>
  <sheetViews>
    <sheetView zoomScaleNormal="100" workbookViewId="0">
      <selection sqref="A1:XFD1048576"/>
    </sheetView>
  </sheetViews>
  <sheetFormatPr defaultColWidth="11.42578125" defaultRowHeight="12.75" x14ac:dyDescent="0.2"/>
  <sheetData>
    <row r="1" spans="1:17" ht="22.5" customHeight="1" x14ac:dyDescent="0.25">
      <c r="A1" s="155"/>
      <c r="B1" s="27"/>
      <c r="C1" s="156" t="s">
        <v>0</v>
      </c>
      <c r="D1" s="27"/>
      <c r="E1" s="27"/>
      <c r="F1" s="27"/>
      <c r="G1" s="157"/>
      <c r="H1" s="158"/>
      <c r="I1" s="159"/>
      <c r="J1" s="158"/>
      <c r="K1" s="160"/>
      <c r="L1" s="27"/>
      <c r="M1" s="27"/>
      <c r="N1" s="27"/>
      <c r="O1" s="27"/>
      <c r="P1" s="28"/>
    </row>
    <row r="2" spans="1:17" ht="12.75" customHeight="1" x14ac:dyDescent="0.2">
      <c r="A2" s="60"/>
      <c r="B2" s="12"/>
      <c r="C2" s="184" t="s">
        <v>36</v>
      </c>
      <c r="D2" s="185">
        <f>SUM('13Aug-26Aug'!D2,14)</f>
        <v>43338</v>
      </c>
      <c r="E2" s="186" t="s">
        <v>37</v>
      </c>
      <c r="F2" s="187"/>
      <c r="G2" s="188"/>
      <c r="H2" s="189" t="s">
        <v>38</v>
      </c>
      <c r="I2" s="190"/>
      <c r="J2" s="190"/>
      <c r="K2" s="190"/>
      <c r="L2" s="191">
        <f>+'13Aug-26Aug'!K41</f>
        <v>-49.239583333333336</v>
      </c>
      <c r="M2" s="306" t="s">
        <v>39</v>
      </c>
      <c r="N2" s="307"/>
      <c r="O2" s="307"/>
      <c r="P2" s="308"/>
    </row>
    <row r="3" spans="1:17" ht="12.75" customHeight="1" x14ac:dyDescent="0.2">
      <c r="A3" s="60"/>
      <c r="B3" s="12"/>
      <c r="C3" s="118" t="s">
        <v>40</v>
      </c>
      <c r="D3" s="302" t="str">
        <f>+'13Aug-26Aug'!D3</f>
        <v>Your Name Goes here</v>
      </c>
      <c r="E3" s="303"/>
      <c r="F3" s="303"/>
      <c r="G3" s="304"/>
      <c r="H3" s="122"/>
      <c r="I3" s="120"/>
      <c r="J3" s="120"/>
      <c r="K3" s="120"/>
      <c r="L3" s="121"/>
      <c r="M3" s="309" t="s">
        <v>42</v>
      </c>
      <c r="N3" s="310"/>
      <c r="O3" s="310"/>
      <c r="P3" s="311"/>
    </row>
    <row r="4" spans="1:17" x14ac:dyDescent="0.2">
      <c r="A4" s="60"/>
      <c r="B4" s="12"/>
      <c r="C4" s="118" t="s">
        <v>43</v>
      </c>
      <c r="D4" s="149" t="str">
        <f>+'13Aug-26Aug'!D4</f>
        <v>Pos no.</v>
      </c>
      <c r="E4" s="150"/>
      <c r="F4" s="214" t="s">
        <v>45</v>
      </c>
      <c r="G4" s="151" t="str">
        <f>'13Aug-26Aug'!G4</f>
        <v>Emp ID</v>
      </c>
      <c r="H4" s="122" t="s">
        <v>47</v>
      </c>
      <c r="I4" s="122"/>
      <c r="J4" s="120"/>
      <c r="K4" s="120"/>
      <c r="L4" s="123">
        <f>'13Aug-26Aug'!K78</f>
        <v>0</v>
      </c>
      <c r="M4" s="309" t="s">
        <v>48</v>
      </c>
      <c r="N4" s="310"/>
      <c r="O4" s="310"/>
      <c r="P4" s="311"/>
    </row>
    <row r="5" spans="1:17" ht="13.5" customHeight="1" x14ac:dyDescent="0.2">
      <c r="A5" s="60"/>
      <c r="B5" s="12"/>
      <c r="C5" s="192" t="s">
        <v>49</v>
      </c>
      <c r="D5" s="315" t="str">
        <f>+'13Aug-26Aug'!D5</f>
        <v>Your Unit Name goes here</v>
      </c>
      <c r="E5" s="316"/>
      <c r="F5" s="316"/>
      <c r="G5" s="317"/>
      <c r="H5" s="193" t="s">
        <v>51</v>
      </c>
      <c r="I5" s="193"/>
      <c r="J5" s="194"/>
      <c r="K5" s="194"/>
      <c r="L5" s="195" t="str">
        <f>'13Aug-26Aug'!L5</f>
        <v>FLEX</v>
      </c>
      <c r="M5" s="312" t="s">
        <v>53</v>
      </c>
      <c r="N5" s="313"/>
      <c r="O5" s="313"/>
      <c r="P5" s="314"/>
    </row>
    <row r="6" spans="1:17" x14ac:dyDescent="0.2">
      <c r="A6" s="60"/>
      <c r="B6" s="13"/>
      <c r="C6" s="182" t="s">
        <v>54</v>
      </c>
      <c r="D6" s="146" t="s">
        <v>55</v>
      </c>
      <c r="E6" s="146" t="s">
        <v>56</v>
      </c>
      <c r="F6" s="146" t="s">
        <v>57</v>
      </c>
      <c r="G6" s="146" t="s">
        <v>58</v>
      </c>
      <c r="H6" s="146" t="s">
        <v>59</v>
      </c>
      <c r="I6" s="146" t="s">
        <v>60</v>
      </c>
      <c r="J6" s="146" t="s">
        <v>54</v>
      </c>
      <c r="K6" s="146" t="s">
        <v>55</v>
      </c>
      <c r="L6" s="146" t="s">
        <v>56</v>
      </c>
      <c r="M6" s="146" t="s">
        <v>57</v>
      </c>
      <c r="N6" s="146" t="s">
        <v>58</v>
      </c>
      <c r="O6" s="146" t="s">
        <v>59</v>
      </c>
      <c r="P6" s="183" t="s">
        <v>60</v>
      </c>
    </row>
    <row r="7" spans="1:17" ht="13.5" thickBot="1" x14ac:dyDescent="0.25">
      <c r="A7" s="60"/>
      <c r="B7" s="13"/>
      <c r="C7" s="114">
        <f>D2</f>
        <v>43338</v>
      </c>
      <c r="D7" s="115">
        <f>$C$7+1</f>
        <v>43339</v>
      </c>
      <c r="E7" s="115">
        <f>$C$7+2</f>
        <v>43340</v>
      </c>
      <c r="F7" s="115">
        <f>$C$7+3</f>
        <v>43341</v>
      </c>
      <c r="G7" s="115">
        <f>$C$7+4</f>
        <v>43342</v>
      </c>
      <c r="H7" s="115">
        <f>$C$7+5</f>
        <v>43343</v>
      </c>
      <c r="I7" s="115">
        <f>$C$7+6</f>
        <v>43344</v>
      </c>
      <c r="J7" s="115">
        <f>$C$7+7</f>
        <v>43345</v>
      </c>
      <c r="K7" s="115">
        <f>$C$7+8</f>
        <v>43346</v>
      </c>
      <c r="L7" s="115">
        <f>$C$7+9</f>
        <v>43347</v>
      </c>
      <c r="M7" s="115">
        <f>$C$7+10</f>
        <v>43348</v>
      </c>
      <c r="N7" s="115">
        <f>$C$7+11</f>
        <v>43349</v>
      </c>
      <c r="O7" s="115">
        <f>$C$7+12</f>
        <v>43350</v>
      </c>
      <c r="P7" s="162">
        <f>$C$7+13</f>
        <v>43351</v>
      </c>
      <c r="Q7" s="1"/>
    </row>
    <row r="8" spans="1:17" ht="13.5" thickBot="1" x14ac:dyDescent="0.25">
      <c r="A8" s="118" t="s">
        <v>61</v>
      </c>
      <c r="B8" s="120"/>
      <c r="C8" s="220">
        <f>'13Aug-26Aug'!C8</f>
        <v>0</v>
      </c>
      <c r="D8" s="227">
        <f>'13Aug-26Aug'!D8</f>
        <v>0</v>
      </c>
      <c r="E8" s="230">
        <f>'13Aug-26Aug'!E8</f>
        <v>0.30208333333333331</v>
      </c>
      <c r="F8" s="228">
        <f>'13Aug-26Aug'!F8</f>
        <v>0.30208333333333331</v>
      </c>
      <c r="G8" s="230">
        <f>'13Aug-26Aug'!G8</f>
        <v>0.30208333333333331</v>
      </c>
      <c r="H8" s="228">
        <f>'13Aug-26Aug'!H8</f>
        <v>0.30208333333333331</v>
      </c>
      <c r="I8" s="230">
        <f>'13Aug-26Aug'!I8</f>
        <v>0.30208333333333331</v>
      </c>
      <c r="J8" s="227">
        <f>'13Aug-26Aug'!J8</f>
        <v>0</v>
      </c>
      <c r="K8" s="227">
        <f>'13Aug-26Aug'!K8</f>
        <v>0</v>
      </c>
      <c r="L8" s="230">
        <f>'13Aug-26Aug'!L8</f>
        <v>0.30208333333333331</v>
      </c>
      <c r="M8" s="228">
        <f>'13Aug-26Aug'!M8</f>
        <v>0.30208333333333331</v>
      </c>
      <c r="N8" s="230">
        <f>'13Aug-26Aug'!N8</f>
        <v>0.30208333333333331</v>
      </c>
      <c r="O8" s="228">
        <f>'13Aug-26Aug'!O8</f>
        <v>0.30208333333333331</v>
      </c>
      <c r="P8" s="230">
        <f>'13Aug-26Aug'!P8</f>
        <v>0.30208333333333331</v>
      </c>
      <c r="Q8" s="1"/>
    </row>
    <row r="9" spans="1:17" x14ac:dyDescent="0.2">
      <c r="A9" s="163" t="s">
        <v>62</v>
      </c>
      <c r="B9" s="98" t="s">
        <v>63</v>
      </c>
      <c r="C9" s="221">
        <v>0</v>
      </c>
      <c r="D9" s="221">
        <v>0</v>
      </c>
      <c r="E9" s="231">
        <v>0</v>
      </c>
      <c r="F9" s="229">
        <v>0</v>
      </c>
      <c r="G9" s="231">
        <v>0</v>
      </c>
      <c r="H9" s="229">
        <v>0</v>
      </c>
      <c r="I9" s="231">
        <v>0</v>
      </c>
      <c r="J9" s="221">
        <v>0</v>
      </c>
      <c r="K9" s="221">
        <v>0</v>
      </c>
      <c r="L9" s="231">
        <v>0</v>
      </c>
      <c r="M9" s="229">
        <v>0</v>
      </c>
      <c r="N9" s="231">
        <v>0</v>
      </c>
      <c r="O9" s="229">
        <v>0</v>
      </c>
      <c r="P9" s="231">
        <v>0</v>
      </c>
    </row>
    <row r="10" spans="1:17" x14ac:dyDescent="0.2">
      <c r="A10" s="164"/>
      <c r="B10" s="98" t="s">
        <v>64</v>
      </c>
      <c r="C10" s="221">
        <v>0</v>
      </c>
      <c r="D10" s="221">
        <v>0</v>
      </c>
      <c r="E10" s="231">
        <v>0</v>
      </c>
      <c r="F10" s="229">
        <v>0</v>
      </c>
      <c r="G10" s="231">
        <v>0</v>
      </c>
      <c r="H10" s="229">
        <v>0</v>
      </c>
      <c r="I10" s="231">
        <v>0</v>
      </c>
      <c r="J10" s="221">
        <v>0</v>
      </c>
      <c r="K10" s="221">
        <v>0</v>
      </c>
      <c r="L10" s="231">
        <v>0</v>
      </c>
      <c r="M10" s="229">
        <v>0</v>
      </c>
      <c r="N10" s="231">
        <v>0</v>
      </c>
      <c r="O10" s="229">
        <v>0</v>
      </c>
      <c r="P10" s="231">
        <v>0</v>
      </c>
    </row>
    <row r="11" spans="1:17" x14ac:dyDescent="0.2">
      <c r="A11" s="164"/>
      <c r="B11" s="98" t="s">
        <v>63</v>
      </c>
      <c r="C11" s="221"/>
      <c r="D11" s="221"/>
      <c r="E11" s="231"/>
      <c r="F11" s="229"/>
      <c r="G11" s="231"/>
      <c r="H11" s="229"/>
      <c r="I11" s="231"/>
      <c r="J11" s="221"/>
      <c r="K11" s="221"/>
      <c r="L11" s="231"/>
      <c r="M11" s="229"/>
      <c r="N11" s="231"/>
      <c r="O11" s="229"/>
      <c r="P11" s="236"/>
    </row>
    <row r="12" spans="1:17" x14ac:dyDescent="0.2">
      <c r="A12" s="164"/>
      <c r="B12" s="98" t="s">
        <v>64</v>
      </c>
      <c r="C12" s="221"/>
      <c r="D12" s="221"/>
      <c r="E12" s="231"/>
      <c r="F12" s="229"/>
      <c r="G12" s="231"/>
      <c r="H12" s="229"/>
      <c r="I12" s="231"/>
      <c r="J12" s="221"/>
      <c r="K12" s="221"/>
      <c r="L12" s="231"/>
      <c r="M12" s="229"/>
      <c r="N12" s="231"/>
      <c r="O12" s="229"/>
      <c r="P12" s="236"/>
    </row>
    <row r="13" spans="1:17" ht="13.5" thickBot="1" x14ac:dyDescent="0.25">
      <c r="A13" s="165"/>
      <c r="B13" s="99" t="s">
        <v>65</v>
      </c>
      <c r="C13" s="100">
        <f t="shared" ref="C13:P13" si="0">(C10-C9)+(C12-C11)</f>
        <v>0</v>
      </c>
      <c r="D13" s="100">
        <f t="shared" si="0"/>
        <v>0</v>
      </c>
      <c r="E13" s="100">
        <f t="shared" si="0"/>
        <v>0</v>
      </c>
      <c r="F13" s="100">
        <f t="shared" si="0"/>
        <v>0</v>
      </c>
      <c r="G13" s="100">
        <f t="shared" si="0"/>
        <v>0</v>
      </c>
      <c r="H13" s="100">
        <f t="shared" si="0"/>
        <v>0</v>
      </c>
      <c r="I13" s="100">
        <f t="shared" si="0"/>
        <v>0</v>
      </c>
      <c r="J13" s="100">
        <f t="shared" si="0"/>
        <v>0</v>
      </c>
      <c r="K13" s="100">
        <f t="shared" si="0"/>
        <v>0</v>
      </c>
      <c r="L13" s="100">
        <f t="shared" si="0"/>
        <v>0</v>
      </c>
      <c r="M13" s="100">
        <f t="shared" si="0"/>
        <v>0</v>
      </c>
      <c r="N13" s="100">
        <f t="shared" si="0"/>
        <v>0</v>
      </c>
      <c r="O13" s="100">
        <f t="shared" si="0"/>
        <v>0</v>
      </c>
      <c r="P13" s="166">
        <f t="shared" si="0"/>
        <v>0</v>
      </c>
    </row>
    <row r="14" spans="1:17" x14ac:dyDescent="0.2">
      <c r="A14" s="167" t="s">
        <v>66</v>
      </c>
      <c r="B14" s="101" t="s">
        <v>63</v>
      </c>
      <c r="C14" s="222">
        <v>0</v>
      </c>
      <c r="D14" s="222">
        <v>0</v>
      </c>
      <c r="E14" s="232">
        <v>0</v>
      </c>
      <c r="F14" s="240">
        <v>0</v>
      </c>
      <c r="G14" s="232">
        <v>0</v>
      </c>
      <c r="H14" s="240">
        <v>0</v>
      </c>
      <c r="I14" s="232">
        <v>0</v>
      </c>
      <c r="J14" s="222">
        <v>0</v>
      </c>
      <c r="K14" s="222">
        <v>0</v>
      </c>
      <c r="L14" s="231">
        <v>0</v>
      </c>
      <c r="M14" s="240">
        <v>0</v>
      </c>
      <c r="N14" s="231">
        <v>0</v>
      </c>
      <c r="O14" s="240">
        <v>0</v>
      </c>
      <c r="P14" s="231">
        <v>0</v>
      </c>
    </row>
    <row r="15" spans="1:17" x14ac:dyDescent="0.2">
      <c r="A15" s="164"/>
      <c r="B15" s="98" t="s">
        <v>64</v>
      </c>
      <c r="C15" s="221">
        <v>0</v>
      </c>
      <c r="D15" s="221">
        <v>0</v>
      </c>
      <c r="E15" s="231">
        <v>0</v>
      </c>
      <c r="F15" s="229">
        <v>0</v>
      </c>
      <c r="G15" s="231">
        <v>0</v>
      </c>
      <c r="H15" s="229">
        <v>0</v>
      </c>
      <c r="I15" s="231">
        <v>0</v>
      </c>
      <c r="J15" s="221">
        <v>0</v>
      </c>
      <c r="K15" s="221">
        <v>0</v>
      </c>
      <c r="L15" s="231">
        <v>0</v>
      </c>
      <c r="M15" s="229">
        <v>0</v>
      </c>
      <c r="N15" s="231">
        <v>0</v>
      </c>
      <c r="O15" s="229">
        <v>0</v>
      </c>
      <c r="P15" s="231">
        <v>0</v>
      </c>
    </row>
    <row r="16" spans="1:17" x14ac:dyDescent="0.2">
      <c r="A16" s="164"/>
      <c r="B16" s="98" t="s">
        <v>63</v>
      </c>
      <c r="C16" s="221"/>
      <c r="D16" s="221"/>
      <c r="E16" s="231"/>
      <c r="F16" s="229"/>
      <c r="G16" s="231"/>
      <c r="H16" s="229"/>
      <c r="I16" s="231"/>
      <c r="J16" s="221"/>
      <c r="K16" s="221"/>
      <c r="L16" s="231"/>
      <c r="M16" s="229"/>
      <c r="N16" s="231"/>
      <c r="O16" s="229"/>
      <c r="P16" s="236"/>
    </row>
    <row r="17" spans="1:16" x14ac:dyDescent="0.2">
      <c r="A17" s="164"/>
      <c r="B17" s="98" t="s">
        <v>64</v>
      </c>
      <c r="C17" s="221"/>
      <c r="D17" s="221"/>
      <c r="E17" s="231"/>
      <c r="F17" s="229"/>
      <c r="G17" s="231"/>
      <c r="H17" s="229"/>
      <c r="I17" s="231"/>
      <c r="J17" s="221"/>
      <c r="K17" s="221"/>
      <c r="L17" s="231"/>
      <c r="M17" s="229"/>
      <c r="N17" s="231"/>
      <c r="O17" s="229"/>
      <c r="P17" s="236"/>
    </row>
    <row r="18" spans="1:16" ht="13.5" thickBot="1" x14ac:dyDescent="0.25">
      <c r="A18" s="164"/>
      <c r="B18" s="102" t="s">
        <v>65</v>
      </c>
      <c r="C18" s="100">
        <f t="shared" ref="C18:P18" si="1">(C15-C14)+(C17-C16)</f>
        <v>0</v>
      </c>
      <c r="D18" s="100">
        <f t="shared" si="1"/>
        <v>0</v>
      </c>
      <c r="E18" s="100">
        <f t="shared" si="1"/>
        <v>0</v>
      </c>
      <c r="F18" s="100">
        <f t="shared" si="1"/>
        <v>0</v>
      </c>
      <c r="G18" s="100">
        <f t="shared" si="1"/>
        <v>0</v>
      </c>
      <c r="H18" s="100">
        <f t="shared" si="1"/>
        <v>0</v>
      </c>
      <c r="I18" s="100">
        <f t="shared" si="1"/>
        <v>0</v>
      </c>
      <c r="J18" s="100">
        <f t="shared" si="1"/>
        <v>0</v>
      </c>
      <c r="K18" s="100">
        <f t="shared" si="1"/>
        <v>0</v>
      </c>
      <c r="L18" s="100">
        <f t="shared" si="1"/>
        <v>0</v>
      </c>
      <c r="M18" s="100">
        <f t="shared" si="1"/>
        <v>0</v>
      </c>
      <c r="N18" s="100">
        <f t="shared" si="1"/>
        <v>0</v>
      </c>
      <c r="O18" s="100">
        <f t="shared" si="1"/>
        <v>0</v>
      </c>
      <c r="P18" s="166">
        <f t="shared" si="1"/>
        <v>0</v>
      </c>
    </row>
    <row r="19" spans="1:16" ht="13.5" thickBot="1" x14ac:dyDescent="0.25">
      <c r="A19" s="168" t="s">
        <v>67</v>
      </c>
      <c r="B19" s="103"/>
      <c r="C19" s="104">
        <f t="shared" ref="C19:P19" si="2">C13+C18</f>
        <v>0</v>
      </c>
      <c r="D19" s="104">
        <f t="shared" si="2"/>
        <v>0</v>
      </c>
      <c r="E19" s="104">
        <f t="shared" si="2"/>
        <v>0</v>
      </c>
      <c r="F19" s="104">
        <f t="shared" si="2"/>
        <v>0</v>
      </c>
      <c r="G19" s="104">
        <f t="shared" si="2"/>
        <v>0</v>
      </c>
      <c r="H19" s="104">
        <f t="shared" si="2"/>
        <v>0</v>
      </c>
      <c r="I19" s="104">
        <f t="shared" si="2"/>
        <v>0</v>
      </c>
      <c r="J19" s="104">
        <f t="shared" si="2"/>
        <v>0</v>
      </c>
      <c r="K19" s="104">
        <f t="shared" si="2"/>
        <v>0</v>
      </c>
      <c r="L19" s="104">
        <f t="shared" si="2"/>
        <v>0</v>
      </c>
      <c r="M19" s="104">
        <f t="shared" si="2"/>
        <v>0</v>
      </c>
      <c r="N19" s="104">
        <f t="shared" si="2"/>
        <v>0</v>
      </c>
      <c r="O19" s="104">
        <f t="shared" si="2"/>
        <v>0</v>
      </c>
      <c r="P19" s="169">
        <f t="shared" si="2"/>
        <v>0</v>
      </c>
    </row>
    <row r="20" spans="1:16" x14ac:dyDescent="0.2">
      <c r="A20" s="164"/>
      <c r="B20" s="105" t="s">
        <v>68</v>
      </c>
      <c r="C20" s="221"/>
      <c r="D20" s="221"/>
      <c r="E20" s="231"/>
      <c r="F20" s="229"/>
      <c r="G20" s="231"/>
      <c r="H20" s="229"/>
      <c r="I20" s="231"/>
      <c r="J20" s="221"/>
      <c r="K20" s="221"/>
      <c r="L20" s="231"/>
      <c r="M20" s="229"/>
      <c r="N20" s="231"/>
      <c r="O20" s="229"/>
      <c r="P20" s="236"/>
    </row>
    <row r="21" spans="1:16" x14ac:dyDescent="0.2">
      <c r="A21" s="167" t="s">
        <v>70</v>
      </c>
      <c r="B21" s="105" t="s">
        <v>71</v>
      </c>
      <c r="C21" s="221"/>
      <c r="D21" s="221"/>
      <c r="E21" s="231"/>
      <c r="F21" s="229"/>
      <c r="G21" s="231"/>
      <c r="H21" s="229"/>
      <c r="I21" s="231"/>
      <c r="J21" s="221"/>
      <c r="K21" s="221"/>
      <c r="L21" s="231"/>
      <c r="M21" s="229"/>
      <c r="N21" s="231"/>
      <c r="O21" s="229"/>
      <c r="P21" s="236"/>
    </row>
    <row r="22" spans="1:16" x14ac:dyDescent="0.2">
      <c r="A22" s="167" t="s">
        <v>72</v>
      </c>
      <c r="B22" s="105" t="s">
        <v>73</v>
      </c>
      <c r="C22" s="221"/>
      <c r="D22" s="221"/>
      <c r="E22" s="231"/>
      <c r="F22" s="229"/>
      <c r="G22" s="231"/>
      <c r="H22" s="229"/>
      <c r="I22" s="231"/>
      <c r="J22" s="221"/>
      <c r="K22" s="221"/>
      <c r="L22" s="231"/>
      <c r="M22" s="229"/>
      <c r="N22" s="231"/>
      <c r="O22" s="229"/>
      <c r="P22" s="236"/>
    </row>
    <row r="23" spans="1:16" x14ac:dyDescent="0.2">
      <c r="A23" s="167" t="s">
        <v>74</v>
      </c>
      <c r="B23" s="105" t="s">
        <v>75</v>
      </c>
      <c r="C23" s="221"/>
      <c r="D23" s="221"/>
      <c r="E23" s="231"/>
      <c r="F23" s="229"/>
      <c r="G23" s="231"/>
      <c r="H23" s="229"/>
      <c r="I23" s="231"/>
      <c r="J23" s="221"/>
      <c r="K23" s="221"/>
      <c r="L23" s="231"/>
      <c r="M23" s="229"/>
      <c r="N23" s="231"/>
      <c r="O23" s="229"/>
      <c r="P23" s="236"/>
    </row>
    <row r="24" spans="1:16" x14ac:dyDescent="0.2">
      <c r="A24" s="167" t="s">
        <v>76</v>
      </c>
      <c r="B24" s="105" t="s">
        <v>77</v>
      </c>
      <c r="C24" s="223"/>
      <c r="D24" s="221"/>
      <c r="E24" s="231"/>
      <c r="F24" s="229"/>
      <c r="G24" s="231"/>
      <c r="H24" s="229"/>
      <c r="I24" s="231"/>
      <c r="J24" s="221"/>
      <c r="K24" s="221"/>
      <c r="L24" s="231"/>
      <c r="M24" s="229"/>
      <c r="N24" s="231"/>
      <c r="O24" s="229"/>
      <c r="P24" s="236"/>
    </row>
    <row r="25" spans="1:16" ht="13.5" thickBot="1" x14ac:dyDescent="0.25">
      <c r="A25" s="164"/>
      <c r="B25" s="106" t="s">
        <v>78</v>
      </c>
      <c r="C25" s="224"/>
      <c r="D25" s="224"/>
      <c r="E25" s="233"/>
      <c r="F25" s="241"/>
      <c r="G25" s="233"/>
      <c r="H25" s="241"/>
      <c r="I25" s="233"/>
      <c r="J25" s="224"/>
      <c r="K25" s="224"/>
      <c r="L25" s="233"/>
      <c r="M25" s="241"/>
      <c r="N25" s="233"/>
      <c r="O25" s="241"/>
      <c r="P25" s="237"/>
    </row>
    <row r="26" spans="1:16" ht="13.5" thickBot="1" x14ac:dyDescent="0.25">
      <c r="A26" s="170" t="s">
        <v>79</v>
      </c>
      <c r="B26" s="107"/>
      <c r="C26" s="108">
        <f t="shared" ref="C26:P26" si="3">SUM(C20:C25)</f>
        <v>0</v>
      </c>
      <c r="D26" s="108">
        <f t="shared" si="3"/>
        <v>0</v>
      </c>
      <c r="E26" s="108">
        <f t="shared" si="3"/>
        <v>0</v>
      </c>
      <c r="F26" s="108">
        <f t="shared" si="3"/>
        <v>0</v>
      </c>
      <c r="G26" s="108">
        <f t="shared" si="3"/>
        <v>0</v>
      </c>
      <c r="H26" s="108">
        <f t="shared" si="3"/>
        <v>0</v>
      </c>
      <c r="I26" s="108">
        <f t="shared" si="3"/>
        <v>0</v>
      </c>
      <c r="J26" s="108">
        <f t="shared" si="3"/>
        <v>0</v>
      </c>
      <c r="K26" s="108">
        <f t="shared" si="3"/>
        <v>0</v>
      </c>
      <c r="L26" s="108">
        <f t="shared" si="3"/>
        <v>0</v>
      </c>
      <c r="M26" s="108">
        <f t="shared" si="3"/>
        <v>0</v>
      </c>
      <c r="N26" s="108">
        <f t="shared" si="3"/>
        <v>0</v>
      </c>
      <c r="O26" s="108">
        <f t="shared" si="3"/>
        <v>0</v>
      </c>
      <c r="P26" s="171">
        <f t="shared" si="3"/>
        <v>0</v>
      </c>
    </row>
    <row r="27" spans="1:16" ht="13.5" thickBot="1" x14ac:dyDescent="0.25">
      <c r="A27" s="172" t="s">
        <v>80</v>
      </c>
      <c r="B27" s="109"/>
      <c r="C27" s="110" t="str">
        <f t="shared" ref="C27:P27" si="4">IF(C29&gt;=C8,"0:00",C8-C29)</f>
        <v>0:00</v>
      </c>
      <c r="D27" s="110" t="str">
        <f t="shared" si="4"/>
        <v>0:00</v>
      </c>
      <c r="E27" s="110">
        <f t="shared" si="4"/>
        <v>0.30208333333333331</v>
      </c>
      <c r="F27" s="110">
        <f t="shared" si="4"/>
        <v>0.30208333333333331</v>
      </c>
      <c r="G27" s="110">
        <f t="shared" si="4"/>
        <v>0.30208333333333331</v>
      </c>
      <c r="H27" s="110">
        <f t="shared" si="4"/>
        <v>0.30208333333333331</v>
      </c>
      <c r="I27" s="110">
        <f t="shared" si="4"/>
        <v>0.30208333333333331</v>
      </c>
      <c r="J27" s="110" t="str">
        <f t="shared" si="4"/>
        <v>0:00</v>
      </c>
      <c r="K27" s="110" t="str">
        <f t="shared" si="4"/>
        <v>0:00</v>
      </c>
      <c r="L27" s="110">
        <f t="shared" si="4"/>
        <v>0.30208333333333331</v>
      </c>
      <c r="M27" s="110">
        <f t="shared" si="4"/>
        <v>0.30208333333333331</v>
      </c>
      <c r="N27" s="110">
        <f t="shared" si="4"/>
        <v>0.30208333333333331</v>
      </c>
      <c r="O27" s="110">
        <f t="shared" si="4"/>
        <v>0.30208333333333331</v>
      </c>
      <c r="P27" s="173">
        <f t="shared" si="4"/>
        <v>0.30208333333333331</v>
      </c>
    </row>
    <row r="28" spans="1:16" ht="13.5" thickBot="1" x14ac:dyDescent="0.25">
      <c r="A28" s="174" t="s">
        <v>81</v>
      </c>
      <c r="B28" s="111"/>
      <c r="C28" s="225" t="s">
        <v>82</v>
      </c>
      <c r="D28" s="225" t="s">
        <v>82</v>
      </c>
      <c r="E28" s="234" t="s">
        <v>82</v>
      </c>
      <c r="F28" s="242" t="s">
        <v>82</v>
      </c>
      <c r="G28" s="234" t="s">
        <v>82</v>
      </c>
      <c r="H28" s="242" t="s">
        <v>82</v>
      </c>
      <c r="I28" s="234" t="s">
        <v>82</v>
      </c>
      <c r="J28" s="225" t="s">
        <v>82</v>
      </c>
      <c r="K28" s="225" t="s">
        <v>82</v>
      </c>
      <c r="L28" s="234" t="s">
        <v>82</v>
      </c>
      <c r="M28" s="242" t="s">
        <v>82</v>
      </c>
      <c r="N28" s="234" t="s">
        <v>82</v>
      </c>
      <c r="O28" s="242" t="s">
        <v>82</v>
      </c>
      <c r="P28" s="238" t="s">
        <v>82</v>
      </c>
    </row>
    <row r="29" spans="1:16" ht="13.5" thickTop="1" x14ac:dyDescent="0.2">
      <c r="A29" s="175" t="s">
        <v>83</v>
      </c>
      <c r="B29" s="141"/>
      <c r="C29" s="145">
        <f t="shared" ref="C29:P29" si="5">C26+C19</f>
        <v>0</v>
      </c>
      <c r="D29" s="145">
        <f t="shared" si="5"/>
        <v>0</v>
      </c>
      <c r="E29" s="145">
        <f t="shared" si="5"/>
        <v>0</v>
      </c>
      <c r="F29" s="145">
        <f t="shared" si="5"/>
        <v>0</v>
      </c>
      <c r="G29" s="145">
        <f t="shared" si="5"/>
        <v>0</v>
      </c>
      <c r="H29" s="145">
        <f t="shared" si="5"/>
        <v>0</v>
      </c>
      <c r="I29" s="145">
        <f t="shared" si="5"/>
        <v>0</v>
      </c>
      <c r="J29" s="145">
        <f t="shared" si="5"/>
        <v>0</v>
      </c>
      <c r="K29" s="145">
        <f t="shared" si="5"/>
        <v>0</v>
      </c>
      <c r="L29" s="145">
        <f t="shared" si="5"/>
        <v>0</v>
      </c>
      <c r="M29" s="145">
        <f t="shared" si="5"/>
        <v>0</v>
      </c>
      <c r="N29" s="145">
        <f t="shared" si="5"/>
        <v>0</v>
      </c>
      <c r="O29" s="145">
        <f t="shared" si="5"/>
        <v>0</v>
      </c>
      <c r="P29" s="176">
        <f t="shared" si="5"/>
        <v>0</v>
      </c>
    </row>
    <row r="30" spans="1:16" x14ac:dyDescent="0.2">
      <c r="A30" s="177" t="s">
        <v>84</v>
      </c>
      <c r="B30" s="142"/>
      <c r="C30" s="226">
        <f>IF(L3 ="Y", 0-L2, L2)</f>
        <v>-49.239583333333336</v>
      </c>
      <c r="D30" s="226">
        <f t="shared" ref="D30:P30" si="6">C32</f>
        <v>-49.239583333333336</v>
      </c>
      <c r="E30" s="235">
        <f t="shared" si="6"/>
        <v>-49.239583333333336</v>
      </c>
      <c r="F30" s="243">
        <f t="shared" si="6"/>
        <v>-49.541666666666671</v>
      </c>
      <c r="G30" s="235">
        <f t="shared" si="6"/>
        <v>-49.843750000000007</v>
      </c>
      <c r="H30" s="243">
        <f t="shared" si="6"/>
        <v>-50.145833333333343</v>
      </c>
      <c r="I30" s="235">
        <f t="shared" si="6"/>
        <v>-50.447916666666679</v>
      </c>
      <c r="J30" s="226">
        <f t="shared" si="6"/>
        <v>-50.750000000000014</v>
      </c>
      <c r="K30" s="226">
        <f t="shared" si="6"/>
        <v>-50.750000000000014</v>
      </c>
      <c r="L30" s="235">
        <f t="shared" si="6"/>
        <v>-50.750000000000014</v>
      </c>
      <c r="M30" s="243">
        <f t="shared" si="6"/>
        <v>-51.05208333333335</v>
      </c>
      <c r="N30" s="235">
        <f t="shared" si="6"/>
        <v>-51.354166666666686</v>
      </c>
      <c r="O30" s="243">
        <f t="shared" si="6"/>
        <v>-51.656250000000021</v>
      </c>
      <c r="P30" s="239">
        <f t="shared" si="6"/>
        <v>-51.958333333333357</v>
      </c>
    </row>
    <row r="31" spans="1:16" x14ac:dyDescent="0.2">
      <c r="A31" s="177" t="s">
        <v>85</v>
      </c>
      <c r="B31" s="142"/>
      <c r="C31" s="226">
        <f t="shared" ref="C31:P31" si="7">IF(AND(C29=0,C27=0),"0:00", C29-C8)</f>
        <v>0</v>
      </c>
      <c r="D31" s="226">
        <f t="shared" si="7"/>
        <v>0</v>
      </c>
      <c r="E31" s="235">
        <f t="shared" si="7"/>
        <v>-0.30208333333333331</v>
      </c>
      <c r="F31" s="243">
        <f t="shared" si="7"/>
        <v>-0.30208333333333331</v>
      </c>
      <c r="G31" s="235">
        <f t="shared" si="7"/>
        <v>-0.30208333333333331</v>
      </c>
      <c r="H31" s="243">
        <f t="shared" si="7"/>
        <v>-0.30208333333333331</v>
      </c>
      <c r="I31" s="235">
        <f t="shared" si="7"/>
        <v>-0.30208333333333331</v>
      </c>
      <c r="J31" s="226">
        <f t="shared" si="7"/>
        <v>0</v>
      </c>
      <c r="K31" s="226">
        <f t="shared" si="7"/>
        <v>0</v>
      </c>
      <c r="L31" s="235">
        <f t="shared" si="7"/>
        <v>-0.30208333333333331</v>
      </c>
      <c r="M31" s="243">
        <f t="shared" si="7"/>
        <v>-0.30208333333333331</v>
      </c>
      <c r="N31" s="235">
        <f t="shared" si="7"/>
        <v>-0.30208333333333331</v>
      </c>
      <c r="O31" s="243">
        <f t="shared" si="7"/>
        <v>-0.30208333333333331</v>
      </c>
      <c r="P31" s="239">
        <f t="shared" si="7"/>
        <v>-0.30208333333333331</v>
      </c>
    </row>
    <row r="32" spans="1:16" ht="13.5" thickBot="1" x14ac:dyDescent="0.25">
      <c r="A32" s="178" t="s">
        <v>86</v>
      </c>
      <c r="B32" s="143"/>
      <c r="C32" s="144">
        <f t="shared" ref="C32:P32" si="8">C30+C31</f>
        <v>-49.239583333333336</v>
      </c>
      <c r="D32" s="144">
        <f t="shared" si="8"/>
        <v>-49.239583333333336</v>
      </c>
      <c r="E32" s="144">
        <f t="shared" si="8"/>
        <v>-49.541666666666671</v>
      </c>
      <c r="F32" s="144">
        <f t="shared" si="8"/>
        <v>-49.843750000000007</v>
      </c>
      <c r="G32" s="144">
        <f t="shared" si="8"/>
        <v>-50.145833333333343</v>
      </c>
      <c r="H32" s="144">
        <f t="shared" si="8"/>
        <v>-50.447916666666679</v>
      </c>
      <c r="I32" s="144">
        <f t="shared" si="8"/>
        <v>-50.750000000000014</v>
      </c>
      <c r="J32" s="144">
        <f t="shared" si="8"/>
        <v>-50.750000000000014</v>
      </c>
      <c r="K32" s="144">
        <f t="shared" si="8"/>
        <v>-50.750000000000014</v>
      </c>
      <c r="L32" s="144">
        <f t="shared" si="8"/>
        <v>-51.05208333333335</v>
      </c>
      <c r="M32" s="144">
        <f t="shared" si="8"/>
        <v>-51.354166666666686</v>
      </c>
      <c r="N32" s="144">
        <f t="shared" si="8"/>
        <v>-51.656250000000021</v>
      </c>
      <c r="O32" s="144">
        <f t="shared" si="8"/>
        <v>-51.958333333333357</v>
      </c>
      <c r="P32" s="179">
        <f t="shared" si="8"/>
        <v>-52.260416666666693</v>
      </c>
    </row>
    <row r="33" spans="1:16" ht="13.5" thickBot="1" x14ac:dyDescent="0.25">
      <c r="A33" s="60"/>
      <c r="B33" s="12"/>
      <c r="C33" s="12"/>
      <c r="D33" s="12"/>
      <c r="E33" s="12"/>
      <c r="F33" s="12"/>
      <c r="G33" s="12"/>
      <c r="H33" s="12"/>
      <c r="I33" s="12"/>
      <c r="J33" s="12"/>
      <c r="K33" s="12"/>
      <c r="L33" s="12"/>
      <c r="M33" s="12"/>
      <c r="N33" s="12"/>
      <c r="O33" s="12"/>
      <c r="P33" s="30"/>
    </row>
    <row r="34" spans="1:16" x14ac:dyDescent="0.2">
      <c r="A34" s="60"/>
      <c r="B34" s="57"/>
      <c r="C34" s="12"/>
      <c r="D34" s="12"/>
      <c r="E34" s="12"/>
      <c r="F34" s="12"/>
      <c r="G34" s="12"/>
      <c r="H34" s="127"/>
      <c r="I34" s="128"/>
      <c r="J34" s="305" t="s">
        <v>87</v>
      </c>
      <c r="K34" s="305"/>
      <c r="L34" s="305"/>
      <c r="M34" s="305"/>
      <c r="N34" s="128"/>
      <c r="O34" s="129"/>
      <c r="P34" s="30"/>
    </row>
    <row r="35" spans="1:16" x14ac:dyDescent="0.2">
      <c r="A35" s="60"/>
      <c r="B35" s="59"/>
      <c r="C35" s="12"/>
      <c r="D35" s="12"/>
      <c r="E35" s="12"/>
      <c r="F35" s="31"/>
      <c r="G35" s="12"/>
      <c r="H35" s="130"/>
      <c r="I35" s="91"/>
      <c r="J35" s="91"/>
      <c r="K35" s="91"/>
      <c r="L35" s="91"/>
      <c r="M35" s="91"/>
      <c r="N35" s="91"/>
      <c r="O35" s="131"/>
      <c r="P35" s="30"/>
    </row>
    <row r="36" spans="1:16" x14ac:dyDescent="0.2">
      <c r="A36" s="180" t="s">
        <v>88</v>
      </c>
      <c r="B36" s="33"/>
      <c r="C36" s="33"/>
      <c r="D36" s="33"/>
      <c r="E36" s="33"/>
      <c r="F36" s="12" t="s">
        <v>89</v>
      </c>
      <c r="G36" s="35"/>
      <c r="H36" s="132" t="s">
        <v>90</v>
      </c>
      <c r="I36" s="96"/>
      <c r="J36" s="96"/>
      <c r="K36" s="90">
        <f>C30</f>
        <v>-49.239583333333336</v>
      </c>
      <c r="L36" s="93" t="s">
        <v>91</v>
      </c>
      <c r="M36" s="91" t="s">
        <v>68</v>
      </c>
      <c r="N36" s="97">
        <f>SUM(C20:P20)</f>
        <v>0</v>
      </c>
      <c r="O36" s="131"/>
      <c r="P36" s="30"/>
    </row>
    <row r="37" spans="1:16" x14ac:dyDescent="0.2">
      <c r="A37" s="60" t="s">
        <v>92</v>
      </c>
      <c r="B37" s="12"/>
      <c r="C37" s="12"/>
      <c r="D37" s="12"/>
      <c r="E37" s="12"/>
      <c r="F37" s="12"/>
      <c r="G37" s="12"/>
      <c r="H37" s="132" t="s">
        <v>93</v>
      </c>
      <c r="I37" s="96"/>
      <c r="J37" s="96"/>
      <c r="K37" s="90">
        <f>SUM(C19:P19)</f>
        <v>0</v>
      </c>
      <c r="L37" s="91"/>
      <c r="M37" s="91" t="s">
        <v>71</v>
      </c>
      <c r="N37" s="97">
        <f>SUM(C21:P21)</f>
        <v>0</v>
      </c>
      <c r="O37" s="131"/>
      <c r="P37" s="30"/>
    </row>
    <row r="38" spans="1:16" x14ac:dyDescent="0.2">
      <c r="A38" s="60"/>
      <c r="B38" s="12"/>
      <c r="C38" s="12"/>
      <c r="D38" s="12"/>
      <c r="E38" s="12"/>
      <c r="F38" s="12"/>
      <c r="G38" s="12"/>
      <c r="H38" s="132" t="s">
        <v>94</v>
      </c>
      <c r="I38" s="96"/>
      <c r="J38" s="96"/>
      <c r="K38" s="90">
        <f>SUM(C26:P26)</f>
        <v>0</v>
      </c>
      <c r="L38" s="91"/>
      <c r="M38" s="91" t="s">
        <v>73</v>
      </c>
      <c r="N38" s="97">
        <f>SUM(C22:P22)</f>
        <v>0</v>
      </c>
      <c r="O38" s="131"/>
      <c r="P38" s="30"/>
    </row>
    <row r="39" spans="1:16" x14ac:dyDescent="0.2">
      <c r="A39" s="60"/>
      <c r="B39" s="12"/>
      <c r="C39" s="12"/>
      <c r="D39" s="12"/>
      <c r="E39" s="12"/>
      <c r="F39" s="12"/>
      <c r="G39" s="12"/>
      <c r="H39" s="132" t="s">
        <v>95</v>
      </c>
      <c r="I39" s="96"/>
      <c r="J39" s="96"/>
      <c r="K39" s="90">
        <f>SUM(C8:P8)</f>
        <v>3.0208333333333335</v>
      </c>
      <c r="L39" s="91"/>
      <c r="M39" s="91" t="s">
        <v>78</v>
      </c>
      <c r="N39" s="97">
        <f>SUM(C25:P25)</f>
        <v>0</v>
      </c>
      <c r="O39" s="131"/>
      <c r="P39" s="30"/>
    </row>
    <row r="40" spans="1:16" x14ac:dyDescent="0.2">
      <c r="A40" s="60"/>
      <c r="B40" s="12"/>
      <c r="C40" s="12"/>
      <c r="D40" s="12"/>
      <c r="E40" s="12"/>
      <c r="F40" s="31"/>
      <c r="G40" s="12"/>
      <c r="H40" s="133"/>
      <c r="I40" s="91"/>
      <c r="J40" s="91"/>
      <c r="K40" s="91"/>
      <c r="L40" s="91"/>
      <c r="M40" s="91" t="s">
        <v>96</v>
      </c>
      <c r="N40" s="97">
        <f>SUM(C24:P24)</f>
        <v>0</v>
      </c>
      <c r="O40" s="131"/>
      <c r="P40" s="30"/>
    </row>
    <row r="41" spans="1:16" x14ac:dyDescent="0.2">
      <c r="A41" s="180" t="s">
        <v>97</v>
      </c>
      <c r="B41" s="33"/>
      <c r="C41" s="33"/>
      <c r="D41" s="33"/>
      <c r="E41" s="33"/>
      <c r="F41" s="33" t="s">
        <v>89</v>
      </c>
      <c r="G41" s="12"/>
      <c r="H41" s="134"/>
      <c r="I41" s="96"/>
      <c r="J41" s="95" t="s">
        <v>98</v>
      </c>
      <c r="K41" s="97">
        <f>(SUM(K36:K38)-(K39))</f>
        <v>-52.260416666666671</v>
      </c>
      <c r="L41" s="91"/>
      <c r="M41" s="94" t="s">
        <v>99</v>
      </c>
      <c r="N41" s="97">
        <f>SUM(C27:P27)</f>
        <v>3.0208333333333335</v>
      </c>
      <c r="O41" s="131"/>
      <c r="P41" s="30"/>
    </row>
    <row r="42" spans="1:16" ht="13.5" thickBot="1" x14ac:dyDescent="0.25">
      <c r="A42" s="60" t="s">
        <v>100</v>
      </c>
      <c r="B42" s="12"/>
      <c r="C42" s="12"/>
      <c r="D42" s="12"/>
      <c r="E42" s="12"/>
      <c r="F42" s="12"/>
      <c r="G42" s="12"/>
      <c r="H42" s="135"/>
      <c r="I42" s="136"/>
      <c r="J42" s="137" t="s">
        <v>101</v>
      </c>
      <c r="K42" s="138">
        <f>K78</f>
        <v>0</v>
      </c>
      <c r="L42" s="139"/>
      <c r="M42" s="139"/>
      <c r="N42" s="139"/>
      <c r="O42" s="140"/>
      <c r="P42" s="30"/>
    </row>
    <row r="43" spans="1:16" ht="13.5" thickBot="1" x14ac:dyDescent="0.25">
      <c r="A43" s="181"/>
      <c r="B43" s="37"/>
      <c r="C43" s="37"/>
      <c r="D43" s="37"/>
      <c r="E43" s="37"/>
      <c r="F43" s="37"/>
      <c r="G43" s="37"/>
      <c r="H43" s="37"/>
      <c r="I43" s="37"/>
      <c r="J43" s="37"/>
      <c r="K43" s="37"/>
      <c r="L43" s="37"/>
      <c r="M43" s="37"/>
      <c r="N43" s="37"/>
      <c r="O43" s="37"/>
      <c r="P43" s="38"/>
    </row>
    <row r="44" spans="1:16" ht="13.5" customHeight="1" x14ac:dyDescent="0.25">
      <c r="A44" s="155"/>
      <c r="B44" s="27"/>
      <c r="C44" s="156"/>
      <c r="D44" s="27"/>
      <c r="E44" s="27"/>
      <c r="F44" s="27"/>
      <c r="G44" s="157"/>
      <c r="H44" s="158"/>
      <c r="I44" s="159"/>
      <c r="J44" s="158"/>
      <c r="K44" s="160"/>
      <c r="L44" s="27"/>
      <c r="M44" s="27"/>
      <c r="N44" s="27"/>
      <c r="O44" s="27"/>
      <c r="P44" s="212"/>
    </row>
    <row r="45" spans="1:16" ht="13.5" customHeight="1" thickBot="1" x14ac:dyDescent="0.25">
      <c r="A45" s="12"/>
      <c r="B45" s="12"/>
      <c r="C45" s="12"/>
      <c r="D45" s="12"/>
      <c r="E45" s="12"/>
      <c r="F45" s="12"/>
      <c r="G45" s="12"/>
      <c r="H45" s="12"/>
      <c r="I45" s="12"/>
      <c r="J45" s="12"/>
      <c r="K45" s="12"/>
      <c r="L45" s="12"/>
      <c r="M45" s="12"/>
      <c r="N45" s="12"/>
      <c r="O45" s="12"/>
      <c r="P45" s="12"/>
    </row>
    <row r="46" spans="1:16" ht="19.5" thickTop="1" thickBot="1" x14ac:dyDescent="0.3">
      <c r="A46" s="3"/>
      <c r="B46" s="4"/>
      <c r="C46" s="5" t="s">
        <v>102</v>
      </c>
      <c r="D46" s="4"/>
      <c r="E46" s="4"/>
      <c r="F46" s="4"/>
      <c r="G46" s="6"/>
      <c r="H46" s="7"/>
      <c r="I46" s="8"/>
      <c r="J46" s="7"/>
      <c r="K46" s="9"/>
      <c r="L46" s="4"/>
      <c r="M46" s="4"/>
      <c r="N46" s="4"/>
      <c r="O46" s="4"/>
      <c r="P46" s="10"/>
    </row>
    <row r="47" spans="1:16" x14ac:dyDescent="0.2">
      <c r="A47" s="11"/>
      <c r="B47" s="12"/>
      <c r="C47" s="76" t="s">
        <v>36</v>
      </c>
      <c r="D47" s="196">
        <f>D2</f>
        <v>43338</v>
      </c>
      <c r="E47" s="83" t="s">
        <v>37</v>
      </c>
      <c r="F47" s="197"/>
      <c r="G47" s="79"/>
      <c r="H47" s="79"/>
      <c r="I47" s="79"/>
      <c r="J47" s="198"/>
      <c r="K47" s="79"/>
      <c r="L47" s="79"/>
      <c r="M47" s="79"/>
      <c r="N47" s="79"/>
      <c r="O47" s="79"/>
      <c r="P47" s="199"/>
    </row>
    <row r="48" spans="1:16" x14ac:dyDescent="0.2">
      <c r="A48" s="11"/>
      <c r="B48" s="12"/>
      <c r="C48" s="77" t="s">
        <v>40</v>
      </c>
      <c r="D48" s="201" t="str">
        <f>D3</f>
        <v>Your Name Goes here</v>
      </c>
      <c r="E48" s="201"/>
      <c r="F48" s="201"/>
      <c r="G48" s="80"/>
      <c r="H48" s="80"/>
      <c r="I48" s="81"/>
      <c r="J48" s="80"/>
      <c r="K48" s="80"/>
      <c r="L48" s="80"/>
      <c r="M48" s="80"/>
      <c r="N48" s="80"/>
      <c r="O48" s="80"/>
      <c r="P48" s="200"/>
    </row>
    <row r="49" spans="1:17" x14ac:dyDescent="0.2">
      <c r="A49" s="11"/>
      <c r="B49" s="12"/>
      <c r="C49" s="78" t="s">
        <v>126</v>
      </c>
      <c r="D49" s="201" t="str">
        <f>D4</f>
        <v>Pos no.</v>
      </c>
      <c r="E49" s="201"/>
      <c r="F49" s="201"/>
      <c r="G49" s="80"/>
      <c r="H49" s="201"/>
      <c r="I49" s="81"/>
      <c r="J49" s="81"/>
      <c r="K49" s="81"/>
      <c r="L49" s="80"/>
      <c r="M49" s="80"/>
      <c r="N49" s="80"/>
      <c r="O49" s="80"/>
      <c r="P49" s="200"/>
    </row>
    <row r="50" spans="1:17" ht="13.5" customHeight="1" x14ac:dyDescent="0.2">
      <c r="A50" s="11"/>
      <c r="B50" s="12"/>
      <c r="C50" s="77" t="s">
        <v>49</v>
      </c>
      <c r="D50" s="201" t="str">
        <f>D5</f>
        <v>Your Unit Name goes here</v>
      </c>
      <c r="E50" s="201"/>
      <c r="F50" s="201"/>
      <c r="G50" s="82"/>
      <c r="H50" s="82"/>
      <c r="I50" s="82"/>
      <c r="J50" s="82"/>
      <c r="K50" s="82"/>
      <c r="L50" s="82"/>
      <c r="M50" s="82"/>
      <c r="N50" s="82"/>
      <c r="O50" s="82"/>
      <c r="P50" s="202"/>
    </row>
    <row r="51" spans="1:17" x14ac:dyDescent="0.2">
      <c r="A51" s="11"/>
      <c r="B51" s="13"/>
      <c r="C51" s="84" t="s">
        <v>54</v>
      </c>
      <c r="D51" s="85" t="s">
        <v>55</v>
      </c>
      <c r="E51" s="85" t="s">
        <v>56</v>
      </c>
      <c r="F51" s="85" t="s">
        <v>57</v>
      </c>
      <c r="G51" s="85" t="s">
        <v>58</v>
      </c>
      <c r="H51" s="85" t="s">
        <v>59</v>
      </c>
      <c r="I51" s="85" t="s">
        <v>60</v>
      </c>
      <c r="J51" s="85" t="s">
        <v>54</v>
      </c>
      <c r="K51" s="85" t="s">
        <v>55</v>
      </c>
      <c r="L51" s="85" t="s">
        <v>56</v>
      </c>
      <c r="M51" s="85" t="s">
        <v>57</v>
      </c>
      <c r="N51" s="85" t="s">
        <v>58</v>
      </c>
      <c r="O51" s="85" t="s">
        <v>59</v>
      </c>
      <c r="P51" s="86" t="s">
        <v>60</v>
      </c>
    </row>
    <row r="52" spans="1:17" ht="13.5" thickBot="1" x14ac:dyDescent="0.25">
      <c r="A52" s="11"/>
      <c r="B52" s="13"/>
      <c r="C52" s="87">
        <f>C7</f>
        <v>43338</v>
      </c>
      <c r="D52" s="88">
        <f>$C$7+1</f>
        <v>43339</v>
      </c>
      <c r="E52" s="88">
        <f>$C$7+2</f>
        <v>43340</v>
      </c>
      <c r="F52" s="88">
        <f>$C$7+3</f>
        <v>43341</v>
      </c>
      <c r="G52" s="88">
        <f>$C$7+4</f>
        <v>43342</v>
      </c>
      <c r="H52" s="88">
        <f>$C$7+5</f>
        <v>43343</v>
      </c>
      <c r="I52" s="88">
        <f>$C$7+6</f>
        <v>43344</v>
      </c>
      <c r="J52" s="88">
        <f>$C$7+7</f>
        <v>43345</v>
      </c>
      <c r="K52" s="88">
        <f>$C$7+8</f>
        <v>43346</v>
      </c>
      <c r="L52" s="88">
        <f>$C$7+9</f>
        <v>43347</v>
      </c>
      <c r="M52" s="88">
        <f>$C$7+10</f>
        <v>43348</v>
      </c>
      <c r="N52" s="88">
        <f>$C$7+11</f>
        <v>43349</v>
      </c>
      <c r="O52" s="88">
        <f>$C$7+12</f>
        <v>43350</v>
      </c>
      <c r="P52" s="89">
        <f>$C$7+13</f>
        <v>43351</v>
      </c>
      <c r="Q52" s="1"/>
    </row>
    <row r="53" spans="1:17" ht="13.5" thickBot="1" x14ac:dyDescent="0.25">
      <c r="A53" s="206" t="s">
        <v>61</v>
      </c>
      <c r="B53" s="80"/>
      <c r="C53" s="203">
        <f>C8</f>
        <v>0</v>
      </c>
      <c r="D53" s="204">
        <f t="shared" ref="D53:P53" si="9">D8</f>
        <v>0</v>
      </c>
      <c r="E53" s="204">
        <f t="shared" si="9"/>
        <v>0.30208333333333331</v>
      </c>
      <c r="F53" s="204">
        <f t="shared" si="9"/>
        <v>0.30208333333333331</v>
      </c>
      <c r="G53" s="204">
        <f t="shared" si="9"/>
        <v>0.30208333333333331</v>
      </c>
      <c r="H53" s="204">
        <f t="shared" si="9"/>
        <v>0.30208333333333331</v>
      </c>
      <c r="I53" s="204">
        <f t="shared" si="9"/>
        <v>0.30208333333333331</v>
      </c>
      <c r="J53" s="204">
        <f t="shared" si="9"/>
        <v>0</v>
      </c>
      <c r="K53" s="204">
        <f t="shared" si="9"/>
        <v>0</v>
      </c>
      <c r="L53" s="204">
        <f t="shared" si="9"/>
        <v>0.30208333333333331</v>
      </c>
      <c r="M53" s="204">
        <f t="shared" si="9"/>
        <v>0.30208333333333331</v>
      </c>
      <c r="N53" s="204">
        <f t="shared" si="9"/>
        <v>0.30208333333333331</v>
      </c>
      <c r="O53" s="204">
        <f t="shared" si="9"/>
        <v>0.30208333333333331</v>
      </c>
      <c r="P53" s="205">
        <f t="shared" si="9"/>
        <v>0.30208333333333331</v>
      </c>
      <c r="Q53" s="1"/>
    </row>
    <row r="54" spans="1:17" hidden="1" x14ac:dyDescent="0.2">
      <c r="A54" s="11"/>
      <c r="B54" s="13" t="s">
        <v>103</v>
      </c>
      <c r="C54" s="16">
        <f t="shared" ref="C54:P54" si="10">C53*24</f>
        <v>0</v>
      </c>
      <c r="D54" s="16">
        <f t="shared" si="10"/>
        <v>0</v>
      </c>
      <c r="E54" s="16">
        <f t="shared" si="10"/>
        <v>7.25</v>
      </c>
      <c r="F54" s="16">
        <f t="shared" si="10"/>
        <v>7.25</v>
      </c>
      <c r="G54" s="16">
        <f t="shared" si="10"/>
        <v>7.25</v>
      </c>
      <c r="H54" s="16">
        <f t="shared" si="10"/>
        <v>7.25</v>
      </c>
      <c r="I54" s="16">
        <f t="shared" si="10"/>
        <v>7.25</v>
      </c>
      <c r="J54" s="16">
        <f t="shared" si="10"/>
        <v>0</v>
      </c>
      <c r="K54" s="16">
        <f t="shared" si="10"/>
        <v>0</v>
      </c>
      <c r="L54" s="16">
        <f t="shared" si="10"/>
        <v>7.25</v>
      </c>
      <c r="M54" s="16">
        <f t="shared" si="10"/>
        <v>7.25</v>
      </c>
      <c r="N54" s="16">
        <f t="shared" si="10"/>
        <v>7.25</v>
      </c>
      <c r="O54" s="16">
        <f t="shared" si="10"/>
        <v>7.25</v>
      </c>
      <c r="P54" s="17">
        <f t="shared" si="10"/>
        <v>7.25</v>
      </c>
      <c r="Q54" s="2"/>
    </row>
    <row r="55" spans="1:17" x14ac:dyDescent="0.2">
      <c r="A55" s="11"/>
      <c r="B55" s="13"/>
      <c r="C55" s="45"/>
      <c r="D55" s="45"/>
      <c r="E55" s="45"/>
      <c r="F55" s="45"/>
      <c r="G55" s="45"/>
      <c r="H55" s="45"/>
      <c r="I55" s="45"/>
      <c r="J55" s="45"/>
      <c r="K55" s="45"/>
      <c r="L55" s="45"/>
      <c r="M55" s="45"/>
      <c r="N55" s="45"/>
      <c r="O55" s="45"/>
      <c r="P55" s="17"/>
      <c r="Q55" s="2"/>
    </row>
    <row r="56" spans="1:17" x14ac:dyDescent="0.2">
      <c r="A56" s="18" t="s">
        <v>104</v>
      </c>
      <c r="B56" s="19" t="s">
        <v>63</v>
      </c>
      <c r="C56" s="20">
        <v>0</v>
      </c>
      <c r="D56" s="20">
        <v>0</v>
      </c>
      <c r="E56" s="20">
        <v>0</v>
      </c>
      <c r="F56" s="20">
        <v>0</v>
      </c>
      <c r="G56" s="20">
        <v>0</v>
      </c>
      <c r="H56" s="20">
        <v>0</v>
      </c>
      <c r="I56" s="20">
        <v>0</v>
      </c>
      <c r="J56" s="20">
        <v>0</v>
      </c>
      <c r="K56" s="20">
        <v>0</v>
      </c>
      <c r="L56" s="20">
        <v>0</v>
      </c>
      <c r="M56" s="20">
        <v>0</v>
      </c>
      <c r="N56" s="20">
        <v>0</v>
      </c>
      <c r="O56" s="20">
        <v>0</v>
      </c>
      <c r="P56" s="21">
        <v>0</v>
      </c>
    </row>
    <row r="57" spans="1:17" x14ac:dyDescent="0.2">
      <c r="A57" s="15" t="s">
        <v>105</v>
      </c>
      <c r="B57" s="19" t="s">
        <v>64</v>
      </c>
      <c r="C57" s="20">
        <v>0</v>
      </c>
      <c r="D57" s="20">
        <v>0</v>
      </c>
      <c r="E57" s="20">
        <v>0</v>
      </c>
      <c r="F57" s="20">
        <v>0</v>
      </c>
      <c r="G57" s="20">
        <v>0</v>
      </c>
      <c r="H57" s="20">
        <v>0</v>
      </c>
      <c r="I57" s="20">
        <v>0</v>
      </c>
      <c r="J57" s="20">
        <v>0</v>
      </c>
      <c r="K57" s="20">
        <v>0</v>
      </c>
      <c r="L57" s="20">
        <v>0</v>
      </c>
      <c r="M57" s="20">
        <v>0</v>
      </c>
      <c r="N57" s="20">
        <v>0</v>
      </c>
      <c r="O57" s="20">
        <v>0</v>
      </c>
      <c r="P57" s="21">
        <v>0</v>
      </c>
    </row>
    <row r="58" spans="1:17" x14ac:dyDescent="0.2">
      <c r="A58" s="11"/>
      <c r="B58" s="19" t="s">
        <v>63</v>
      </c>
      <c r="C58" s="20"/>
      <c r="D58" s="20"/>
      <c r="E58" s="20"/>
      <c r="F58" s="20"/>
      <c r="G58" s="20"/>
      <c r="H58" s="20"/>
      <c r="I58" s="20"/>
      <c r="J58" s="20"/>
      <c r="K58" s="20"/>
      <c r="L58" s="20"/>
      <c r="M58" s="20"/>
      <c r="N58" s="20"/>
      <c r="O58" s="20"/>
      <c r="P58" s="21"/>
    </row>
    <row r="59" spans="1:17" x14ac:dyDescent="0.2">
      <c r="A59" s="11"/>
      <c r="B59" s="19" t="s">
        <v>64</v>
      </c>
      <c r="C59" s="20"/>
      <c r="D59" s="20"/>
      <c r="E59" s="20"/>
      <c r="F59" s="20"/>
      <c r="G59" s="20"/>
      <c r="H59" s="20"/>
      <c r="I59" s="20"/>
      <c r="J59" s="20"/>
      <c r="K59" s="20"/>
      <c r="L59" s="20"/>
      <c r="M59" s="20"/>
      <c r="N59" s="20"/>
      <c r="O59" s="20"/>
      <c r="P59" s="21"/>
    </row>
    <row r="60" spans="1:17" ht="13.5" thickBot="1" x14ac:dyDescent="0.25">
      <c r="A60" s="46"/>
      <c r="B60" s="207" t="s">
        <v>65</v>
      </c>
      <c r="C60" s="208">
        <f t="shared" ref="C60:P60" si="11">(C57-C56)+(C59-C58)</f>
        <v>0</v>
      </c>
      <c r="D60" s="209">
        <f t="shared" si="11"/>
        <v>0</v>
      </c>
      <c r="E60" s="209">
        <f t="shared" si="11"/>
        <v>0</v>
      </c>
      <c r="F60" s="209">
        <f t="shared" si="11"/>
        <v>0</v>
      </c>
      <c r="G60" s="209">
        <f t="shared" si="11"/>
        <v>0</v>
      </c>
      <c r="H60" s="209">
        <f t="shared" si="11"/>
        <v>0</v>
      </c>
      <c r="I60" s="209">
        <f t="shared" si="11"/>
        <v>0</v>
      </c>
      <c r="J60" s="209">
        <f t="shared" si="11"/>
        <v>0</v>
      </c>
      <c r="K60" s="209">
        <f t="shared" si="11"/>
        <v>0</v>
      </c>
      <c r="L60" s="209">
        <f t="shared" si="11"/>
        <v>0</v>
      </c>
      <c r="M60" s="209">
        <f t="shared" si="11"/>
        <v>0</v>
      </c>
      <c r="N60" s="209">
        <f t="shared" si="11"/>
        <v>0</v>
      </c>
      <c r="O60" s="209">
        <f t="shared" si="11"/>
        <v>0</v>
      </c>
      <c r="P60" s="92">
        <f t="shared" si="11"/>
        <v>0</v>
      </c>
    </row>
    <row r="61" spans="1:17" x14ac:dyDescent="0.2">
      <c r="A61" s="11"/>
      <c r="B61" s="13"/>
      <c r="C61" s="44"/>
      <c r="D61" s="44"/>
      <c r="E61" s="44"/>
      <c r="F61" s="44"/>
      <c r="G61" s="44"/>
      <c r="H61" s="44"/>
      <c r="I61" s="44"/>
      <c r="J61" s="44"/>
      <c r="K61" s="44"/>
      <c r="L61" s="44"/>
      <c r="M61" s="44"/>
      <c r="N61" s="44"/>
      <c r="O61" s="44"/>
      <c r="P61" s="47"/>
    </row>
    <row r="62" spans="1:17" x14ac:dyDescent="0.2">
      <c r="A62" s="18" t="s">
        <v>106</v>
      </c>
      <c r="B62" s="61"/>
      <c r="C62" s="67">
        <v>0</v>
      </c>
      <c r="D62" s="67">
        <v>0</v>
      </c>
      <c r="E62" s="67">
        <v>0</v>
      </c>
      <c r="F62" s="67">
        <v>0</v>
      </c>
      <c r="G62" s="67">
        <v>0</v>
      </c>
      <c r="H62" s="67">
        <v>0</v>
      </c>
      <c r="I62" s="67">
        <v>0</v>
      </c>
      <c r="J62" s="67">
        <v>0</v>
      </c>
      <c r="K62" s="67">
        <v>0</v>
      </c>
      <c r="L62" s="67">
        <v>0</v>
      </c>
      <c r="M62" s="67">
        <v>0</v>
      </c>
      <c r="N62" s="67">
        <v>0</v>
      </c>
      <c r="O62" s="67">
        <v>0</v>
      </c>
      <c r="P62" s="68">
        <v>0</v>
      </c>
    </row>
    <row r="63" spans="1:17" x14ac:dyDescent="0.2">
      <c r="A63" s="62" t="s">
        <v>107</v>
      </c>
      <c r="B63" s="63"/>
      <c r="C63" s="67">
        <f t="shared" ref="C63:P63" si="12">(C60-C62)</f>
        <v>0</v>
      </c>
      <c r="D63" s="67">
        <f t="shared" si="12"/>
        <v>0</v>
      </c>
      <c r="E63" s="67">
        <f t="shared" si="12"/>
        <v>0</v>
      </c>
      <c r="F63" s="67">
        <f t="shared" si="12"/>
        <v>0</v>
      </c>
      <c r="G63" s="67">
        <f t="shared" si="12"/>
        <v>0</v>
      </c>
      <c r="H63" s="67">
        <f t="shared" si="12"/>
        <v>0</v>
      </c>
      <c r="I63" s="67">
        <f t="shared" si="12"/>
        <v>0</v>
      </c>
      <c r="J63" s="67">
        <f t="shared" si="12"/>
        <v>0</v>
      </c>
      <c r="K63" s="67">
        <f t="shared" si="12"/>
        <v>0</v>
      </c>
      <c r="L63" s="67">
        <f t="shared" si="12"/>
        <v>0</v>
      </c>
      <c r="M63" s="67">
        <f t="shared" si="12"/>
        <v>0</v>
      </c>
      <c r="N63" s="67">
        <f t="shared" si="12"/>
        <v>0</v>
      </c>
      <c r="O63" s="67">
        <f t="shared" si="12"/>
        <v>0</v>
      </c>
      <c r="P63" s="68">
        <f t="shared" si="12"/>
        <v>0</v>
      </c>
    </row>
    <row r="64" spans="1:17" x14ac:dyDescent="0.2">
      <c r="A64" s="11"/>
      <c r="B64" s="12"/>
      <c r="C64" s="69"/>
      <c r="D64" s="69"/>
      <c r="E64" s="69"/>
      <c r="F64" s="69"/>
      <c r="G64" s="69"/>
      <c r="H64" s="69"/>
      <c r="I64" s="69"/>
      <c r="J64" s="69"/>
      <c r="K64" s="69"/>
      <c r="L64" s="69"/>
      <c r="M64" s="69"/>
      <c r="N64" s="69"/>
      <c r="O64" s="69"/>
      <c r="P64" s="70"/>
    </row>
    <row r="65" spans="1:16" x14ac:dyDescent="0.2">
      <c r="A65" s="64" t="s">
        <v>108</v>
      </c>
      <c r="B65" s="51"/>
      <c r="C65" s="71"/>
      <c r="D65" s="71"/>
      <c r="E65" s="71"/>
      <c r="F65" s="71"/>
      <c r="G65" s="71"/>
      <c r="H65" s="71"/>
      <c r="I65" s="71"/>
      <c r="J65" s="71"/>
      <c r="K65" s="71"/>
      <c r="L65" s="71"/>
      <c r="M65" s="71"/>
      <c r="N65" s="71"/>
      <c r="O65" s="71"/>
      <c r="P65" s="72"/>
    </row>
    <row r="66" spans="1:16" x14ac:dyDescent="0.2">
      <c r="A66" s="65" t="s">
        <v>109</v>
      </c>
      <c r="B66" s="48" t="s">
        <v>110</v>
      </c>
      <c r="C66" s="73"/>
      <c r="D66" s="73"/>
      <c r="E66" s="73"/>
      <c r="F66" s="73"/>
      <c r="G66" s="73"/>
      <c r="H66" s="73"/>
      <c r="I66" s="73"/>
      <c r="J66" s="73"/>
      <c r="K66" s="73"/>
      <c r="L66" s="73"/>
      <c r="M66" s="73"/>
      <c r="N66" s="73"/>
      <c r="O66" s="73"/>
      <c r="P66" s="74"/>
    </row>
    <row r="67" spans="1:16" x14ac:dyDescent="0.2">
      <c r="A67" s="66" t="s">
        <v>111</v>
      </c>
      <c r="B67" s="49" t="s">
        <v>112</v>
      </c>
      <c r="C67" s="73"/>
      <c r="D67" s="73"/>
      <c r="E67" s="73"/>
      <c r="F67" s="73"/>
      <c r="G67" s="73"/>
      <c r="H67" s="73"/>
      <c r="I67" s="73"/>
      <c r="J67" s="73"/>
      <c r="K67" s="73"/>
      <c r="L67" s="73"/>
      <c r="M67" s="73"/>
      <c r="N67" s="73"/>
      <c r="O67" s="73"/>
      <c r="P67" s="74"/>
    </row>
    <row r="68" spans="1:16" x14ac:dyDescent="0.2">
      <c r="A68" s="66" t="s">
        <v>113</v>
      </c>
      <c r="B68" s="49" t="s">
        <v>114</v>
      </c>
      <c r="C68" s="73"/>
      <c r="D68" s="73"/>
      <c r="E68" s="73"/>
      <c r="F68" s="73"/>
      <c r="G68" s="73"/>
      <c r="H68" s="73"/>
      <c r="I68" s="73"/>
      <c r="J68" s="73"/>
      <c r="K68" s="73"/>
      <c r="L68" s="73"/>
      <c r="M68" s="73"/>
      <c r="N68" s="73"/>
      <c r="O68" s="73"/>
      <c r="P68" s="75"/>
    </row>
    <row r="69" spans="1:16" x14ac:dyDescent="0.2">
      <c r="A69" s="62" t="s">
        <v>115</v>
      </c>
      <c r="B69" s="50"/>
      <c r="C69" s="210">
        <f t="shared" ref="C69:P69" si="13">(C66*1.5)+(C67*2)+(C68*2.5)</f>
        <v>0</v>
      </c>
      <c r="D69" s="210">
        <f t="shared" si="13"/>
        <v>0</v>
      </c>
      <c r="E69" s="210">
        <f t="shared" si="13"/>
        <v>0</v>
      </c>
      <c r="F69" s="210">
        <f t="shared" si="13"/>
        <v>0</v>
      </c>
      <c r="G69" s="210">
        <f t="shared" si="13"/>
        <v>0</v>
      </c>
      <c r="H69" s="210">
        <f t="shared" si="13"/>
        <v>0</v>
      </c>
      <c r="I69" s="210">
        <f t="shared" si="13"/>
        <v>0</v>
      </c>
      <c r="J69" s="210">
        <f t="shared" si="13"/>
        <v>0</v>
      </c>
      <c r="K69" s="210">
        <f t="shared" si="13"/>
        <v>0</v>
      </c>
      <c r="L69" s="210">
        <f t="shared" si="13"/>
        <v>0</v>
      </c>
      <c r="M69" s="210">
        <f t="shared" si="13"/>
        <v>0</v>
      </c>
      <c r="N69" s="210">
        <f t="shared" si="13"/>
        <v>0</v>
      </c>
      <c r="O69" s="210">
        <f t="shared" si="13"/>
        <v>0</v>
      </c>
      <c r="P69" s="211">
        <f t="shared" si="13"/>
        <v>0</v>
      </c>
    </row>
    <row r="70" spans="1:16" x14ac:dyDescent="0.2">
      <c r="A70" s="11"/>
      <c r="B70" s="12"/>
      <c r="C70" s="12"/>
      <c r="D70" s="12"/>
      <c r="E70" s="12"/>
      <c r="F70" s="12"/>
      <c r="G70" s="12"/>
      <c r="H70" s="12"/>
      <c r="I70" s="12"/>
      <c r="J70" s="12"/>
      <c r="K70" s="12"/>
      <c r="L70" s="12"/>
      <c r="M70" s="12"/>
      <c r="N70" s="12"/>
      <c r="O70" s="12"/>
      <c r="P70" s="14"/>
    </row>
    <row r="71" spans="1:16" ht="13.5" thickBot="1" x14ac:dyDescent="0.25">
      <c r="A71" s="11"/>
      <c r="B71" s="42"/>
      <c r="C71" s="12"/>
      <c r="D71" s="12"/>
      <c r="E71" s="12"/>
      <c r="F71" s="12"/>
      <c r="G71" s="12"/>
      <c r="H71" s="12"/>
      <c r="I71" s="12"/>
      <c r="J71" s="12"/>
      <c r="K71" s="12"/>
      <c r="L71" s="12"/>
      <c r="M71" s="12"/>
      <c r="N71" s="12"/>
      <c r="O71" s="12"/>
      <c r="P71" s="14"/>
    </row>
    <row r="72" spans="1:16" x14ac:dyDescent="0.2">
      <c r="A72" s="11"/>
      <c r="B72" s="12"/>
      <c r="C72" s="12"/>
      <c r="D72" s="12"/>
      <c r="E72" s="12"/>
      <c r="F72" s="31"/>
      <c r="G72" s="12"/>
      <c r="H72" s="26"/>
      <c r="I72" s="27"/>
      <c r="J72" s="27"/>
      <c r="K72" s="27"/>
      <c r="L72" s="28"/>
      <c r="M72" s="12"/>
      <c r="N72" s="12"/>
      <c r="O72" s="12"/>
      <c r="P72" s="14"/>
    </row>
    <row r="73" spans="1:16" x14ac:dyDescent="0.2">
      <c r="A73" s="32" t="s">
        <v>88</v>
      </c>
      <c r="B73" s="33"/>
      <c r="C73" s="33"/>
      <c r="D73" s="33"/>
      <c r="E73" s="33"/>
      <c r="F73" s="12" t="s">
        <v>89</v>
      </c>
      <c r="G73" s="12"/>
      <c r="H73" s="43" t="s">
        <v>116</v>
      </c>
      <c r="I73" s="12"/>
      <c r="J73" s="12"/>
      <c r="K73" s="13"/>
      <c r="L73" s="30"/>
      <c r="M73" s="12"/>
      <c r="N73" s="12"/>
      <c r="O73" s="12"/>
      <c r="P73" s="14"/>
    </row>
    <row r="74" spans="1:16" x14ac:dyDescent="0.2">
      <c r="A74" s="11" t="s">
        <v>117</v>
      </c>
      <c r="B74" s="12"/>
      <c r="C74" s="12"/>
      <c r="D74" s="12"/>
      <c r="E74" s="12"/>
      <c r="F74" s="12"/>
      <c r="G74" s="12"/>
      <c r="H74" s="29"/>
      <c r="I74" s="12"/>
      <c r="J74" s="12"/>
      <c r="K74" s="12"/>
      <c r="L74" s="30"/>
      <c r="M74" s="12"/>
      <c r="N74" s="12"/>
      <c r="O74" s="12"/>
      <c r="P74" s="14"/>
    </row>
    <row r="75" spans="1:16" x14ac:dyDescent="0.2">
      <c r="A75" s="11"/>
      <c r="B75" s="12"/>
      <c r="C75" s="12"/>
      <c r="D75" s="12"/>
      <c r="E75" s="12"/>
      <c r="F75" s="12"/>
      <c r="G75" s="12"/>
      <c r="H75" s="34" t="s">
        <v>118</v>
      </c>
      <c r="I75" s="12"/>
      <c r="J75" s="12"/>
      <c r="K75" s="52">
        <f>L4</f>
        <v>0</v>
      </c>
      <c r="L75" s="30"/>
      <c r="M75" s="12"/>
      <c r="N75" s="12"/>
      <c r="O75" s="12"/>
      <c r="P75" s="14"/>
    </row>
    <row r="76" spans="1:16" x14ac:dyDescent="0.2">
      <c r="A76" s="11"/>
      <c r="B76" s="12"/>
      <c r="C76" s="12"/>
      <c r="D76" s="12"/>
      <c r="E76" s="12"/>
      <c r="F76" s="12"/>
      <c r="G76" s="12"/>
      <c r="H76" s="34" t="s">
        <v>119</v>
      </c>
      <c r="I76" s="12"/>
      <c r="J76" s="12"/>
      <c r="K76" s="52">
        <f>SUM(C69:P69)</f>
        <v>0</v>
      </c>
      <c r="L76" s="30"/>
      <c r="M76" s="12"/>
      <c r="N76" s="12"/>
      <c r="O76" s="12"/>
      <c r="P76" s="14"/>
    </row>
    <row r="77" spans="1:16" x14ac:dyDescent="0.2">
      <c r="A77" s="11"/>
      <c r="B77" s="12"/>
      <c r="C77" s="12"/>
      <c r="D77" s="12"/>
      <c r="E77" s="12"/>
      <c r="F77" s="31"/>
      <c r="G77" s="12"/>
      <c r="H77" s="34" t="s">
        <v>120</v>
      </c>
      <c r="I77" s="12"/>
      <c r="J77" s="12"/>
      <c r="K77" s="52">
        <f>N39</f>
        <v>0</v>
      </c>
      <c r="L77" s="30"/>
      <c r="M77" s="12"/>
      <c r="N77" s="12"/>
      <c r="O77" s="12"/>
      <c r="P77" s="14"/>
    </row>
    <row r="78" spans="1:16" x14ac:dyDescent="0.2">
      <c r="A78" s="32" t="s">
        <v>121</v>
      </c>
      <c r="B78" s="33"/>
      <c r="C78" s="33"/>
      <c r="D78" s="33"/>
      <c r="E78" s="33"/>
      <c r="F78" s="33" t="s">
        <v>89</v>
      </c>
      <c r="G78" s="12"/>
      <c r="H78" s="34" t="s">
        <v>122</v>
      </c>
      <c r="I78" s="12"/>
      <c r="J78" s="12"/>
      <c r="K78" s="52">
        <f>K75+K76-K77</f>
        <v>0</v>
      </c>
      <c r="L78" s="30"/>
      <c r="M78" s="12"/>
      <c r="N78" s="12"/>
      <c r="O78" s="12"/>
      <c r="P78" s="14"/>
    </row>
    <row r="79" spans="1:16" x14ac:dyDescent="0.2">
      <c r="A79" s="11" t="s">
        <v>100</v>
      </c>
      <c r="B79" s="12"/>
      <c r="C79" s="12"/>
      <c r="D79" s="12"/>
      <c r="E79" s="12"/>
      <c r="F79" s="12"/>
      <c r="G79" s="12"/>
      <c r="H79" s="29"/>
      <c r="I79" s="12"/>
      <c r="J79" s="12"/>
      <c r="K79" s="54"/>
      <c r="L79" s="30"/>
      <c r="M79" s="12"/>
      <c r="N79" s="12"/>
      <c r="O79" s="12"/>
      <c r="P79" s="14"/>
    </row>
    <row r="80" spans="1:16" x14ac:dyDescent="0.2">
      <c r="A80" s="11"/>
      <c r="B80" s="12"/>
      <c r="C80" s="12"/>
      <c r="D80" s="12"/>
      <c r="E80" s="12"/>
      <c r="F80" s="12"/>
      <c r="G80" s="12"/>
      <c r="H80" s="55" t="s">
        <v>123</v>
      </c>
      <c r="I80" s="12"/>
      <c r="J80" s="12"/>
      <c r="K80" s="52">
        <f>SUM(C62:P62)</f>
        <v>0</v>
      </c>
      <c r="L80" s="30"/>
      <c r="M80" s="12"/>
      <c r="N80" s="12"/>
      <c r="O80" s="12"/>
      <c r="P80" s="14"/>
    </row>
    <row r="81" spans="1:16" ht="13.5" thickBot="1" x14ac:dyDescent="0.25">
      <c r="A81" s="11"/>
      <c r="B81" s="12"/>
      <c r="C81" s="12"/>
      <c r="D81" s="12"/>
      <c r="E81" s="12"/>
      <c r="F81" s="12"/>
      <c r="G81" s="12"/>
      <c r="H81" s="36"/>
      <c r="I81" s="37"/>
      <c r="J81" s="37"/>
      <c r="K81" s="37"/>
      <c r="L81" s="38"/>
      <c r="M81" s="12"/>
      <c r="N81" s="12"/>
      <c r="O81" s="12"/>
      <c r="P81" s="14"/>
    </row>
    <row r="82" spans="1:16" ht="13.5" thickBot="1" x14ac:dyDescent="0.25">
      <c r="A82" s="39"/>
      <c r="B82" s="40"/>
      <c r="C82" s="40"/>
      <c r="D82" s="40"/>
      <c r="E82" s="40"/>
      <c r="F82" s="40"/>
      <c r="G82" s="40"/>
      <c r="H82" s="40"/>
      <c r="I82" s="40"/>
      <c r="J82" s="40"/>
      <c r="K82" s="40"/>
      <c r="L82" s="40"/>
      <c r="M82" s="40"/>
      <c r="N82" s="40"/>
      <c r="O82" s="40"/>
      <c r="P82" s="41"/>
    </row>
    <row r="83" spans="1:16" ht="13.5" thickTop="1" x14ac:dyDescent="0.2"/>
    <row r="85" spans="1:16" x14ac:dyDescent="0.2">
      <c r="D85" s="56"/>
    </row>
    <row r="86" spans="1:16" x14ac:dyDescent="0.2">
      <c r="D86" s="56"/>
    </row>
    <row r="87" spans="1:16" x14ac:dyDescent="0.2">
      <c r="D87" s="56"/>
    </row>
    <row r="88" spans="1:16" x14ac:dyDescent="0.2">
      <c r="D88" s="56"/>
    </row>
    <row r="89" spans="1:16" x14ac:dyDescent="0.2">
      <c r="D89" s="56"/>
    </row>
  </sheetData>
  <sheetProtection algorithmName="SHA-512" hashValue="gkQD04qDeLjZnviJRjhZE3iHqF3gbn0wVL1n1dz+u4C0Eh84/x92BHGh/rnhTBbF/MA1qXnnLFc0LcOVb8xOZg==" saltValue="D1FhkiLQN7Z3bA5bHtKV7Q==" spinCount="100000" sheet="1" objects="1" scenarios="1"/>
  <mergeCells count="7">
    <mergeCell ref="D3:G3"/>
    <mergeCell ref="D5:G5"/>
    <mergeCell ref="M2:P2"/>
    <mergeCell ref="J34:M34"/>
    <mergeCell ref="M3:P3"/>
    <mergeCell ref="M4:P4"/>
    <mergeCell ref="M5:P5"/>
  </mergeCells>
  <hyperlinks>
    <hyperlink ref="M4:M5" r:id="rId1" display="     View Leave and " xr:uid="{F8C25C54-5A58-4F11-AF25-86B8317A33FC}"/>
    <hyperlink ref="M3" r:id="rId2" display="ESS to apply for Leave" xr:uid="{DC9B8FA5-FB9E-489E-9B92-12F8021813DA}"/>
    <hyperlink ref="M4" r:id="rId3" display="View Leave, Attendance and " xr:uid="{0AB587AD-6E41-4E32-9174-E31BB37BADEE}"/>
    <hyperlink ref="M5" r:id="rId4" display="Overtime Policies (HUPP 5.6)" xr:uid="{2C32598E-563E-47D3-A76D-30D4E1F9BDE6}"/>
    <hyperlink ref="M4:P4" r:id="rId5" display="Leave Entitlements" xr:uid="{E995990A-AC7F-4546-A233-6F6EBB90AF06}"/>
    <hyperlink ref="M5:P5" r:id="rId6" display="Attendance, Hours of Work and Overtime Procedures" xr:uid="{22E1F257-1E95-48D1-8A14-0DB3F7DEB820}"/>
    <hyperlink ref="M3:P3" r:id="rId7" display="Workday to apply for Leave" xr:uid="{61894A55-036B-49AA-8F76-D72EF237C461}"/>
  </hyperlinks>
  <pageMargins left="0.2" right="0.23" top="0.37" bottom="0.2" header="0.35" footer="0.2"/>
  <pageSetup paperSize="9" scale="94" fitToHeight="2" orientation="landscape" horizontalDpi="4294967295" verticalDpi="4294967295" r:id="rId8"/>
  <headerFooter alignWithMargins="0"/>
  <rowBreaks count="1" manualBreakCount="1">
    <brk id="44" max="16383" man="1"/>
  </rowBreaks>
  <drawing r:id="rId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pageSetUpPr autoPageBreaks="0"/>
  </sheetPr>
  <dimension ref="A1:Q89"/>
  <sheetViews>
    <sheetView zoomScaleNormal="100" workbookViewId="0">
      <selection activeCell="U22" sqref="U22"/>
    </sheetView>
  </sheetViews>
  <sheetFormatPr defaultColWidth="11.42578125" defaultRowHeight="12.75" x14ac:dyDescent="0.2"/>
  <sheetData>
    <row r="1" spans="1:17" ht="22.5" customHeight="1" thickBot="1" x14ac:dyDescent="0.3">
      <c r="A1" s="155"/>
      <c r="B1" s="27"/>
      <c r="C1" s="156" t="s">
        <v>0</v>
      </c>
      <c r="D1" s="27"/>
      <c r="E1" s="27"/>
      <c r="F1" s="27"/>
      <c r="G1" s="157"/>
      <c r="H1" s="158"/>
      <c r="I1" s="159"/>
      <c r="J1" s="158"/>
      <c r="K1" s="160"/>
      <c r="L1" s="27"/>
      <c r="M1" s="27"/>
      <c r="N1" s="27"/>
      <c r="O1" s="27"/>
      <c r="P1" s="28"/>
    </row>
    <row r="2" spans="1:17" ht="12.75" customHeight="1" x14ac:dyDescent="0.2">
      <c r="A2" s="60"/>
      <c r="B2" s="12"/>
      <c r="C2" s="116" t="s">
        <v>36</v>
      </c>
      <c r="D2" s="152">
        <v>43100</v>
      </c>
      <c r="E2" s="147" t="s">
        <v>37</v>
      </c>
      <c r="F2" s="148"/>
      <c r="G2" s="153"/>
      <c r="H2" s="154" t="s">
        <v>38</v>
      </c>
      <c r="I2" s="119"/>
      <c r="J2" s="119"/>
      <c r="K2" s="119"/>
      <c r="L2" s="249">
        <v>0</v>
      </c>
      <c r="M2" s="306" t="s">
        <v>39</v>
      </c>
      <c r="N2" s="307"/>
      <c r="O2" s="307"/>
      <c r="P2" s="308"/>
    </row>
    <row r="3" spans="1:17" ht="12.75" customHeight="1" x14ac:dyDescent="0.2">
      <c r="A3" s="60"/>
      <c r="B3" s="12"/>
      <c r="C3" s="117" t="s">
        <v>40</v>
      </c>
      <c r="D3" s="302" t="s">
        <v>41</v>
      </c>
      <c r="E3" s="303"/>
      <c r="F3" s="303"/>
      <c r="G3" s="304"/>
      <c r="H3" s="122"/>
      <c r="I3" s="120"/>
      <c r="J3" s="120"/>
      <c r="K3" s="120"/>
      <c r="L3" s="121"/>
      <c r="M3" s="309" t="s">
        <v>42</v>
      </c>
      <c r="N3" s="310"/>
      <c r="O3" s="310"/>
      <c r="P3" s="311"/>
    </row>
    <row r="4" spans="1:17" x14ac:dyDescent="0.2">
      <c r="A4" s="60"/>
      <c r="B4" s="12"/>
      <c r="C4" s="118" t="s">
        <v>43</v>
      </c>
      <c r="D4" s="149" t="s">
        <v>44</v>
      </c>
      <c r="E4" s="150"/>
      <c r="F4" s="214" t="s">
        <v>45</v>
      </c>
      <c r="G4" s="213" t="s">
        <v>46</v>
      </c>
      <c r="H4" s="122" t="s">
        <v>47</v>
      </c>
      <c r="I4" s="122"/>
      <c r="J4" s="120"/>
      <c r="K4" s="120"/>
      <c r="L4" s="123">
        <v>0</v>
      </c>
      <c r="M4" s="309" t="s">
        <v>48</v>
      </c>
      <c r="N4" s="310"/>
      <c r="O4" s="310"/>
      <c r="P4" s="311"/>
    </row>
    <row r="5" spans="1:17" ht="13.5" thickBot="1" x14ac:dyDescent="0.25">
      <c r="A5" s="60"/>
      <c r="B5" s="12"/>
      <c r="C5" s="117" t="s">
        <v>49</v>
      </c>
      <c r="D5" s="302" t="s">
        <v>50</v>
      </c>
      <c r="E5" s="303"/>
      <c r="F5" s="303"/>
      <c r="G5" s="304"/>
      <c r="H5" s="124" t="s">
        <v>51</v>
      </c>
      <c r="I5" s="124"/>
      <c r="J5" s="125"/>
      <c r="K5" s="125"/>
      <c r="L5" s="126" t="s">
        <v>52</v>
      </c>
      <c r="M5" s="312" t="s">
        <v>53</v>
      </c>
      <c r="N5" s="313"/>
      <c r="O5" s="313"/>
      <c r="P5" s="314"/>
    </row>
    <row r="6" spans="1:17" x14ac:dyDescent="0.2">
      <c r="A6" s="60"/>
      <c r="B6" s="13"/>
      <c r="C6" s="112" t="s">
        <v>54</v>
      </c>
      <c r="D6" s="146" t="s">
        <v>55</v>
      </c>
      <c r="E6" s="146" t="s">
        <v>56</v>
      </c>
      <c r="F6" s="146" t="s">
        <v>57</v>
      </c>
      <c r="G6" s="146" t="s">
        <v>58</v>
      </c>
      <c r="H6" s="113" t="s">
        <v>59</v>
      </c>
      <c r="I6" s="113" t="s">
        <v>60</v>
      </c>
      <c r="J6" s="113" t="s">
        <v>54</v>
      </c>
      <c r="K6" s="113" t="s">
        <v>55</v>
      </c>
      <c r="L6" s="113" t="s">
        <v>56</v>
      </c>
      <c r="M6" s="113" t="s">
        <v>57</v>
      </c>
      <c r="N6" s="113" t="s">
        <v>58</v>
      </c>
      <c r="O6" s="113" t="s">
        <v>59</v>
      </c>
      <c r="P6" s="161" t="s">
        <v>60</v>
      </c>
    </row>
    <row r="7" spans="1:17" x14ac:dyDescent="0.2">
      <c r="A7" s="60"/>
      <c r="B7" s="13"/>
      <c r="C7" s="114">
        <f>D2</f>
        <v>43100</v>
      </c>
      <c r="D7" s="115">
        <f>$C$7+1</f>
        <v>43101</v>
      </c>
      <c r="E7" s="115">
        <f>$C$7+2</f>
        <v>43102</v>
      </c>
      <c r="F7" s="115">
        <f>$C$7+3</f>
        <v>43103</v>
      </c>
      <c r="G7" s="115">
        <f>$C$7+4</f>
        <v>43104</v>
      </c>
      <c r="H7" s="115">
        <f>$C$7+5</f>
        <v>43105</v>
      </c>
      <c r="I7" s="115">
        <f>$C$7+6</f>
        <v>43106</v>
      </c>
      <c r="J7" s="115">
        <f>$C$7+7</f>
        <v>43107</v>
      </c>
      <c r="K7" s="115">
        <f>$C$7+8</f>
        <v>43108</v>
      </c>
      <c r="L7" s="115">
        <f>$C$7+9</f>
        <v>43109</v>
      </c>
      <c r="M7" s="115">
        <f>$C$7+10</f>
        <v>43110</v>
      </c>
      <c r="N7" s="115">
        <f>$C$7+11</f>
        <v>43111</v>
      </c>
      <c r="O7" s="115">
        <f>$C$7+12</f>
        <v>43112</v>
      </c>
      <c r="P7" s="162">
        <f>$C$7+13</f>
        <v>43113</v>
      </c>
      <c r="Q7" s="1"/>
    </row>
    <row r="8" spans="1:17" x14ac:dyDescent="0.2">
      <c r="A8" s="118" t="s">
        <v>61</v>
      </c>
      <c r="B8" s="120"/>
      <c r="C8" s="220">
        <v>0</v>
      </c>
      <c r="D8" s="227">
        <v>0</v>
      </c>
      <c r="E8" s="230">
        <v>0.30208333333333331</v>
      </c>
      <c r="F8" s="228">
        <v>0.30208333333333331</v>
      </c>
      <c r="G8" s="230">
        <v>0.30208333333333331</v>
      </c>
      <c r="H8" s="228">
        <v>0.30208333333333331</v>
      </c>
      <c r="I8" s="230">
        <v>0.30208333333333331</v>
      </c>
      <c r="J8" s="227">
        <v>0</v>
      </c>
      <c r="K8" s="227">
        <v>0</v>
      </c>
      <c r="L8" s="230">
        <v>0.30208333333333331</v>
      </c>
      <c r="M8" s="228">
        <v>0.30208333333333331</v>
      </c>
      <c r="N8" s="230">
        <v>0.30208333333333331</v>
      </c>
      <c r="O8" s="228">
        <v>0.30208333333333331</v>
      </c>
      <c r="P8" s="230">
        <v>0.30208333333333331</v>
      </c>
      <c r="Q8" s="1"/>
    </row>
    <row r="9" spans="1:17" x14ac:dyDescent="0.2">
      <c r="A9" s="163" t="s">
        <v>62</v>
      </c>
      <c r="B9" s="98" t="s">
        <v>63</v>
      </c>
      <c r="C9" s="221">
        <v>0</v>
      </c>
      <c r="D9" s="221">
        <v>0</v>
      </c>
      <c r="E9" s="231">
        <v>0</v>
      </c>
      <c r="F9" s="229">
        <v>0</v>
      </c>
      <c r="G9" s="231">
        <v>0</v>
      </c>
      <c r="H9" s="229">
        <v>0</v>
      </c>
      <c r="I9" s="231">
        <v>0</v>
      </c>
      <c r="J9" s="221">
        <v>0</v>
      </c>
      <c r="K9" s="221">
        <v>0</v>
      </c>
      <c r="L9" s="231">
        <v>0</v>
      </c>
      <c r="M9" s="229">
        <v>0</v>
      </c>
      <c r="N9" s="231">
        <v>0</v>
      </c>
      <c r="O9" s="229">
        <v>0</v>
      </c>
      <c r="P9" s="231">
        <v>0</v>
      </c>
    </row>
    <row r="10" spans="1:17" x14ac:dyDescent="0.2">
      <c r="A10" s="164"/>
      <c r="B10" s="98" t="s">
        <v>64</v>
      </c>
      <c r="C10" s="221">
        <v>0</v>
      </c>
      <c r="D10" s="221">
        <v>0</v>
      </c>
      <c r="E10" s="231">
        <v>0</v>
      </c>
      <c r="F10" s="229">
        <v>0</v>
      </c>
      <c r="G10" s="231">
        <v>0</v>
      </c>
      <c r="H10" s="229">
        <v>0</v>
      </c>
      <c r="I10" s="231">
        <v>0</v>
      </c>
      <c r="J10" s="221">
        <v>0</v>
      </c>
      <c r="K10" s="221">
        <v>0</v>
      </c>
      <c r="L10" s="231">
        <v>0</v>
      </c>
      <c r="M10" s="229">
        <v>0</v>
      </c>
      <c r="N10" s="231">
        <v>0</v>
      </c>
      <c r="O10" s="229">
        <v>0</v>
      </c>
      <c r="P10" s="231">
        <v>0</v>
      </c>
    </row>
    <row r="11" spans="1:17" x14ac:dyDescent="0.2">
      <c r="A11" s="164"/>
      <c r="B11" s="98" t="s">
        <v>63</v>
      </c>
      <c r="C11" s="221"/>
      <c r="D11" s="221"/>
      <c r="E11" s="231"/>
      <c r="F11" s="229"/>
      <c r="G11" s="231"/>
      <c r="H11" s="229"/>
      <c r="I11" s="231"/>
      <c r="J11" s="221"/>
      <c r="K11" s="221"/>
      <c r="L11" s="231"/>
      <c r="M11" s="229"/>
      <c r="N11" s="231"/>
      <c r="O11" s="229"/>
      <c r="P11" s="236"/>
    </row>
    <row r="12" spans="1:17" x14ac:dyDescent="0.2">
      <c r="A12" s="164"/>
      <c r="B12" s="98" t="s">
        <v>64</v>
      </c>
      <c r="C12" s="221"/>
      <c r="D12" s="221"/>
      <c r="E12" s="231"/>
      <c r="F12" s="229"/>
      <c r="G12" s="231"/>
      <c r="H12" s="229"/>
      <c r="I12" s="231"/>
      <c r="J12" s="221"/>
      <c r="K12" s="221"/>
      <c r="L12" s="231"/>
      <c r="M12" s="229"/>
      <c r="N12" s="231"/>
      <c r="O12" s="229"/>
      <c r="P12" s="236"/>
    </row>
    <row r="13" spans="1:17" ht="13.5" thickBot="1" x14ac:dyDescent="0.25">
      <c r="A13" s="165"/>
      <c r="B13" s="99" t="s">
        <v>65</v>
      </c>
      <c r="C13" s="100">
        <f t="shared" ref="C13:P13" si="0">(C10-C9)+(C12-C11)</f>
        <v>0</v>
      </c>
      <c r="D13" s="100">
        <f t="shared" si="0"/>
        <v>0</v>
      </c>
      <c r="E13" s="100">
        <f t="shared" si="0"/>
        <v>0</v>
      </c>
      <c r="F13" s="100">
        <f t="shared" si="0"/>
        <v>0</v>
      </c>
      <c r="G13" s="100">
        <f t="shared" si="0"/>
        <v>0</v>
      </c>
      <c r="H13" s="100">
        <f t="shared" si="0"/>
        <v>0</v>
      </c>
      <c r="I13" s="100">
        <f t="shared" si="0"/>
        <v>0</v>
      </c>
      <c r="J13" s="100">
        <f t="shared" si="0"/>
        <v>0</v>
      </c>
      <c r="K13" s="100">
        <f t="shared" si="0"/>
        <v>0</v>
      </c>
      <c r="L13" s="100">
        <f t="shared" si="0"/>
        <v>0</v>
      </c>
      <c r="M13" s="100">
        <f t="shared" si="0"/>
        <v>0</v>
      </c>
      <c r="N13" s="100">
        <f t="shared" si="0"/>
        <v>0</v>
      </c>
      <c r="O13" s="100">
        <f t="shared" si="0"/>
        <v>0</v>
      </c>
      <c r="P13" s="166">
        <f t="shared" si="0"/>
        <v>0</v>
      </c>
    </row>
    <row r="14" spans="1:17" x14ac:dyDescent="0.2">
      <c r="A14" s="167" t="s">
        <v>66</v>
      </c>
      <c r="B14" s="101" t="s">
        <v>63</v>
      </c>
      <c r="C14" s="222">
        <v>0</v>
      </c>
      <c r="D14" s="222">
        <v>0</v>
      </c>
      <c r="E14" s="232">
        <v>0</v>
      </c>
      <c r="F14" s="240">
        <v>0</v>
      </c>
      <c r="G14" s="232">
        <v>0</v>
      </c>
      <c r="H14" s="240">
        <v>0</v>
      </c>
      <c r="I14" s="232">
        <v>0</v>
      </c>
      <c r="J14" s="222">
        <v>0</v>
      </c>
      <c r="K14" s="222">
        <v>0</v>
      </c>
      <c r="L14" s="231">
        <v>0</v>
      </c>
      <c r="M14" s="240">
        <v>0</v>
      </c>
      <c r="N14" s="231">
        <v>0</v>
      </c>
      <c r="O14" s="240">
        <v>0</v>
      </c>
      <c r="P14" s="231">
        <v>0</v>
      </c>
    </row>
    <row r="15" spans="1:17" x14ac:dyDescent="0.2">
      <c r="A15" s="164"/>
      <c r="B15" s="98" t="s">
        <v>64</v>
      </c>
      <c r="C15" s="221">
        <v>0</v>
      </c>
      <c r="D15" s="221">
        <v>0</v>
      </c>
      <c r="E15" s="231">
        <v>0</v>
      </c>
      <c r="F15" s="229">
        <v>0</v>
      </c>
      <c r="G15" s="231">
        <v>0</v>
      </c>
      <c r="H15" s="229">
        <v>0</v>
      </c>
      <c r="I15" s="231">
        <v>0</v>
      </c>
      <c r="J15" s="221">
        <v>0</v>
      </c>
      <c r="K15" s="221">
        <v>0</v>
      </c>
      <c r="L15" s="231">
        <v>0</v>
      </c>
      <c r="M15" s="229">
        <v>0</v>
      </c>
      <c r="N15" s="231">
        <v>0</v>
      </c>
      <c r="O15" s="229">
        <v>0</v>
      </c>
      <c r="P15" s="231">
        <v>0</v>
      </c>
    </row>
    <row r="16" spans="1:17" x14ac:dyDescent="0.2">
      <c r="A16" s="164"/>
      <c r="B16" s="98" t="s">
        <v>63</v>
      </c>
      <c r="C16" s="221"/>
      <c r="D16" s="221"/>
      <c r="E16" s="231"/>
      <c r="F16" s="229"/>
      <c r="G16" s="231"/>
      <c r="H16" s="229"/>
      <c r="I16" s="231"/>
      <c r="J16" s="221"/>
      <c r="K16" s="221"/>
      <c r="L16" s="231"/>
      <c r="M16" s="229"/>
      <c r="N16" s="231"/>
      <c r="O16" s="229"/>
      <c r="P16" s="236"/>
    </row>
    <row r="17" spans="1:16" x14ac:dyDescent="0.2">
      <c r="A17" s="164"/>
      <c r="B17" s="98" t="s">
        <v>64</v>
      </c>
      <c r="C17" s="221"/>
      <c r="D17" s="221"/>
      <c r="E17" s="231"/>
      <c r="F17" s="229"/>
      <c r="G17" s="231"/>
      <c r="H17" s="229"/>
      <c r="I17" s="231"/>
      <c r="J17" s="221"/>
      <c r="K17" s="221"/>
      <c r="L17" s="231"/>
      <c r="M17" s="229"/>
      <c r="N17" s="231"/>
      <c r="O17" s="229"/>
      <c r="P17" s="236"/>
    </row>
    <row r="18" spans="1:16" ht="13.5" thickBot="1" x14ac:dyDescent="0.25">
      <c r="A18" s="164"/>
      <c r="B18" s="102" t="s">
        <v>65</v>
      </c>
      <c r="C18" s="100">
        <f t="shared" ref="C18:P18" si="1">(C15-C14)+(C17-C16)</f>
        <v>0</v>
      </c>
      <c r="D18" s="100">
        <f t="shared" si="1"/>
        <v>0</v>
      </c>
      <c r="E18" s="100">
        <f t="shared" si="1"/>
        <v>0</v>
      </c>
      <c r="F18" s="100">
        <f t="shared" si="1"/>
        <v>0</v>
      </c>
      <c r="G18" s="100">
        <f t="shared" si="1"/>
        <v>0</v>
      </c>
      <c r="H18" s="100">
        <f t="shared" si="1"/>
        <v>0</v>
      </c>
      <c r="I18" s="100">
        <f t="shared" si="1"/>
        <v>0</v>
      </c>
      <c r="J18" s="100">
        <f t="shared" si="1"/>
        <v>0</v>
      </c>
      <c r="K18" s="100">
        <f t="shared" si="1"/>
        <v>0</v>
      </c>
      <c r="L18" s="100">
        <f t="shared" si="1"/>
        <v>0</v>
      </c>
      <c r="M18" s="100">
        <f t="shared" si="1"/>
        <v>0</v>
      </c>
      <c r="N18" s="100">
        <f t="shared" si="1"/>
        <v>0</v>
      </c>
      <c r="O18" s="100">
        <f t="shared" si="1"/>
        <v>0</v>
      </c>
      <c r="P18" s="166">
        <f t="shared" si="1"/>
        <v>0</v>
      </c>
    </row>
    <row r="19" spans="1:16" ht="13.5" thickBot="1" x14ac:dyDescent="0.25">
      <c r="A19" s="168" t="s">
        <v>67</v>
      </c>
      <c r="B19" s="103"/>
      <c r="C19" s="104">
        <f t="shared" ref="C19:P19" si="2">C13+C18</f>
        <v>0</v>
      </c>
      <c r="D19" s="104">
        <f t="shared" si="2"/>
        <v>0</v>
      </c>
      <c r="E19" s="104">
        <f t="shared" si="2"/>
        <v>0</v>
      </c>
      <c r="F19" s="104">
        <f t="shared" si="2"/>
        <v>0</v>
      </c>
      <c r="G19" s="104">
        <f t="shared" si="2"/>
        <v>0</v>
      </c>
      <c r="H19" s="104">
        <f t="shared" si="2"/>
        <v>0</v>
      </c>
      <c r="I19" s="104">
        <f t="shared" si="2"/>
        <v>0</v>
      </c>
      <c r="J19" s="104">
        <f t="shared" si="2"/>
        <v>0</v>
      </c>
      <c r="K19" s="104">
        <f t="shared" si="2"/>
        <v>0</v>
      </c>
      <c r="L19" s="104">
        <f t="shared" si="2"/>
        <v>0</v>
      </c>
      <c r="M19" s="104">
        <f t="shared" si="2"/>
        <v>0</v>
      </c>
      <c r="N19" s="104">
        <f t="shared" si="2"/>
        <v>0</v>
      </c>
      <c r="O19" s="104">
        <f t="shared" si="2"/>
        <v>0</v>
      </c>
      <c r="P19" s="169">
        <f t="shared" si="2"/>
        <v>0</v>
      </c>
    </row>
    <row r="20" spans="1:16" x14ac:dyDescent="0.2">
      <c r="A20" s="164"/>
      <c r="B20" s="105" t="s">
        <v>68</v>
      </c>
      <c r="C20" s="221"/>
      <c r="D20" s="221"/>
      <c r="E20" s="231" t="s">
        <v>69</v>
      </c>
      <c r="F20" s="229" t="s">
        <v>69</v>
      </c>
      <c r="G20" s="231" t="s">
        <v>69</v>
      </c>
      <c r="H20" s="229" t="s">
        <v>69</v>
      </c>
      <c r="I20" s="231" t="s">
        <v>69</v>
      </c>
      <c r="J20" s="221"/>
      <c r="K20" s="221"/>
      <c r="L20" s="231"/>
      <c r="M20" s="229"/>
      <c r="N20" s="231"/>
      <c r="O20" s="229"/>
      <c r="P20" s="236"/>
    </row>
    <row r="21" spans="1:16" x14ac:dyDescent="0.2">
      <c r="A21" s="167" t="s">
        <v>70</v>
      </c>
      <c r="B21" s="105" t="s">
        <v>71</v>
      </c>
      <c r="C21" s="221"/>
      <c r="D21" s="221"/>
      <c r="E21" s="231"/>
      <c r="F21" s="229"/>
      <c r="G21" s="231"/>
      <c r="H21" s="229"/>
      <c r="I21" s="231"/>
      <c r="J21" s="221"/>
      <c r="K21" s="221"/>
      <c r="L21" s="231"/>
      <c r="M21" s="229"/>
      <c r="N21" s="231"/>
      <c r="O21" s="229"/>
      <c r="P21" s="236"/>
    </row>
    <row r="22" spans="1:16" x14ac:dyDescent="0.2">
      <c r="A22" s="167" t="s">
        <v>72</v>
      </c>
      <c r="B22" s="105" t="s">
        <v>73</v>
      </c>
      <c r="C22" s="221"/>
      <c r="D22" s="221"/>
      <c r="E22" s="231"/>
      <c r="F22" s="229"/>
      <c r="G22" s="231"/>
      <c r="H22" s="229"/>
      <c r="I22" s="231"/>
      <c r="J22" s="221"/>
      <c r="K22" s="221"/>
      <c r="L22" s="231"/>
      <c r="M22" s="229"/>
      <c r="N22" s="231"/>
      <c r="O22" s="229"/>
      <c r="P22" s="236"/>
    </row>
    <row r="23" spans="1:16" x14ac:dyDescent="0.2">
      <c r="A23" s="167" t="s">
        <v>74</v>
      </c>
      <c r="B23" s="105" t="s">
        <v>75</v>
      </c>
      <c r="C23" s="221"/>
      <c r="D23" s="221"/>
      <c r="E23" s="231">
        <v>0.30208333333333331</v>
      </c>
      <c r="F23" s="229"/>
      <c r="G23" s="231"/>
      <c r="H23" s="229"/>
      <c r="I23" s="231"/>
      <c r="J23" s="221"/>
      <c r="K23" s="221"/>
      <c r="L23" s="231"/>
      <c r="M23" s="229"/>
      <c r="N23" s="231"/>
      <c r="O23" s="229"/>
      <c r="P23" s="236"/>
    </row>
    <row r="24" spans="1:16" x14ac:dyDescent="0.2">
      <c r="A24" s="167" t="s">
        <v>76</v>
      </c>
      <c r="B24" s="105" t="s">
        <v>77</v>
      </c>
      <c r="C24" s="223"/>
      <c r="D24" s="221"/>
      <c r="E24" s="231"/>
      <c r="F24" s="229"/>
      <c r="G24" s="231"/>
      <c r="H24" s="229"/>
      <c r="I24" s="231"/>
      <c r="J24" s="221"/>
      <c r="K24" s="221"/>
      <c r="L24" s="231"/>
      <c r="M24" s="229"/>
      <c r="N24" s="231"/>
      <c r="O24" s="229"/>
      <c r="P24" s="236"/>
    </row>
    <row r="25" spans="1:16" ht="13.5" thickBot="1" x14ac:dyDescent="0.25">
      <c r="A25" s="164"/>
      <c r="B25" s="106" t="s">
        <v>78</v>
      </c>
      <c r="C25" s="224"/>
      <c r="D25" s="224"/>
      <c r="E25" s="233"/>
      <c r="F25" s="241"/>
      <c r="G25" s="233"/>
      <c r="H25" s="241"/>
      <c r="I25" s="233"/>
      <c r="J25" s="224"/>
      <c r="K25" s="224"/>
      <c r="L25" s="233"/>
      <c r="M25" s="241"/>
      <c r="N25" s="233"/>
      <c r="O25" s="241"/>
      <c r="P25" s="237"/>
    </row>
    <row r="26" spans="1:16" ht="13.5" thickBot="1" x14ac:dyDescent="0.25">
      <c r="A26" s="170" t="s">
        <v>79</v>
      </c>
      <c r="B26" s="107"/>
      <c r="C26" s="108">
        <f t="shared" ref="C26:P26" si="3">SUM(C20:C25)</f>
        <v>0</v>
      </c>
      <c r="D26" s="108">
        <f t="shared" si="3"/>
        <v>0</v>
      </c>
      <c r="E26" s="108">
        <f t="shared" si="3"/>
        <v>0.30208333333333331</v>
      </c>
      <c r="F26" s="108">
        <f t="shared" si="3"/>
        <v>0</v>
      </c>
      <c r="G26" s="108">
        <f t="shared" si="3"/>
        <v>0</v>
      </c>
      <c r="H26" s="108">
        <f t="shared" si="3"/>
        <v>0</v>
      </c>
      <c r="I26" s="108">
        <f t="shared" si="3"/>
        <v>0</v>
      </c>
      <c r="J26" s="108">
        <f t="shared" si="3"/>
        <v>0</v>
      </c>
      <c r="K26" s="108">
        <f t="shared" si="3"/>
        <v>0</v>
      </c>
      <c r="L26" s="108">
        <f t="shared" si="3"/>
        <v>0</v>
      </c>
      <c r="M26" s="108">
        <f t="shared" si="3"/>
        <v>0</v>
      </c>
      <c r="N26" s="108">
        <f t="shared" si="3"/>
        <v>0</v>
      </c>
      <c r="O26" s="108">
        <f t="shared" si="3"/>
        <v>0</v>
      </c>
      <c r="P26" s="171">
        <f t="shared" si="3"/>
        <v>0</v>
      </c>
    </row>
    <row r="27" spans="1:16" ht="13.5" thickBot="1" x14ac:dyDescent="0.25">
      <c r="A27" s="172" t="s">
        <v>80</v>
      </c>
      <c r="B27" s="109"/>
      <c r="C27" s="110" t="str">
        <f t="shared" ref="C27:P27" si="4">IF(C29&gt;=C8,"0:00",C8-C29)</f>
        <v>0:00</v>
      </c>
      <c r="D27" s="110" t="str">
        <f t="shared" si="4"/>
        <v>0:00</v>
      </c>
      <c r="E27" s="110" t="str">
        <f t="shared" si="4"/>
        <v>0:00</v>
      </c>
      <c r="F27" s="110">
        <f t="shared" si="4"/>
        <v>0.30208333333333331</v>
      </c>
      <c r="G27" s="110">
        <f t="shared" si="4"/>
        <v>0.30208333333333331</v>
      </c>
      <c r="H27" s="110">
        <f t="shared" si="4"/>
        <v>0.30208333333333331</v>
      </c>
      <c r="I27" s="110">
        <f t="shared" si="4"/>
        <v>0.30208333333333331</v>
      </c>
      <c r="J27" s="110" t="str">
        <f t="shared" si="4"/>
        <v>0:00</v>
      </c>
      <c r="K27" s="110" t="str">
        <f t="shared" si="4"/>
        <v>0:00</v>
      </c>
      <c r="L27" s="110">
        <f t="shared" si="4"/>
        <v>0.30208333333333331</v>
      </c>
      <c r="M27" s="110">
        <f t="shared" si="4"/>
        <v>0.30208333333333331</v>
      </c>
      <c r="N27" s="110">
        <f t="shared" si="4"/>
        <v>0.30208333333333331</v>
      </c>
      <c r="O27" s="110">
        <f t="shared" si="4"/>
        <v>0.30208333333333331</v>
      </c>
      <c r="P27" s="173">
        <f t="shared" si="4"/>
        <v>0.30208333333333331</v>
      </c>
    </row>
    <row r="28" spans="1:16" ht="13.5" thickBot="1" x14ac:dyDescent="0.25">
      <c r="A28" s="174" t="s">
        <v>81</v>
      </c>
      <c r="B28" s="111"/>
      <c r="C28" s="225" t="s">
        <v>82</v>
      </c>
      <c r="D28" s="225" t="s">
        <v>82</v>
      </c>
      <c r="E28" s="234" t="s">
        <v>82</v>
      </c>
      <c r="F28" s="242" t="s">
        <v>82</v>
      </c>
      <c r="G28" s="234" t="s">
        <v>82</v>
      </c>
      <c r="H28" s="242" t="s">
        <v>82</v>
      </c>
      <c r="I28" s="234" t="s">
        <v>82</v>
      </c>
      <c r="J28" s="225" t="s">
        <v>82</v>
      </c>
      <c r="K28" s="225" t="s">
        <v>82</v>
      </c>
      <c r="L28" s="234" t="s">
        <v>82</v>
      </c>
      <c r="M28" s="242" t="s">
        <v>82</v>
      </c>
      <c r="N28" s="234" t="s">
        <v>82</v>
      </c>
      <c r="O28" s="242" t="s">
        <v>82</v>
      </c>
      <c r="P28" s="238" t="s">
        <v>82</v>
      </c>
    </row>
    <row r="29" spans="1:16" ht="13.5" thickTop="1" x14ac:dyDescent="0.2">
      <c r="A29" s="175" t="s">
        <v>83</v>
      </c>
      <c r="B29" s="141"/>
      <c r="C29" s="145">
        <f t="shared" ref="C29:P29" si="5">C26+C19</f>
        <v>0</v>
      </c>
      <c r="D29" s="145">
        <f t="shared" si="5"/>
        <v>0</v>
      </c>
      <c r="E29" s="145">
        <f t="shared" si="5"/>
        <v>0.30208333333333331</v>
      </c>
      <c r="F29" s="145">
        <f t="shared" si="5"/>
        <v>0</v>
      </c>
      <c r="G29" s="145">
        <f t="shared" si="5"/>
        <v>0</v>
      </c>
      <c r="H29" s="145">
        <f t="shared" si="5"/>
        <v>0</v>
      </c>
      <c r="I29" s="145">
        <f t="shared" si="5"/>
        <v>0</v>
      </c>
      <c r="J29" s="145">
        <f t="shared" si="5"/>
        <v>0</v>
      </c>
      <c r="K29" s="145">
        <f t="shared" si="5"/>
        <v>0</v>
      </c>
      <c r="L29" s="145">
        <f t="shared" si="5"/>
        <v>0</v>
      </c>
      <c r="M29" s="145">
        <f t="shared" si="5"/>
        <v>0</v>
      </c>
      <c r="N29" s="145">
        <f t="shared" si="5"/>
        <v>0</v>
      </c>
      <c r="O29" s="145">
        <f t="shared" si="5"/>
        <v>0</v>
      </c>
      <c r="P29" s="176">
        <f t="shared" si="5"/>
        <v>0</v>
      </c>
    </row>
    <row r="30" spans="1:16" x14ac:dyDescent="0.2">
      <c r="A30" s="177" t="s">
        <v>84</v>
      </c>
      <c r="B30" s="142"/>
      <c r="C30" s="226">
        <f>IF(L3 ="Y", 0-L2, L2)</f>
        <v>0</v>
      </c>
      <c r="D30" s="226">
        <f t="shared" ref="D30:P30" si="6">C32</f>
        <v>0</v>
      </c>
      <c r="E30" s="235">
        <f t="shared" si="6"/>
        <v>0</v>
      </c>
      <c r="F30" s="243">
        <f t="shared" si="6"/>
        <v>0</v>
      </c>
      <c r="G30" s="235">
        <f t="shared" si="6"/>
        <v>-0.30208333333333331</v>
      </c>
      <c r="H30" s="243">
        <f t="shared" si="6"/>
        <v>-0.60416666666666663</v>
      </c>
      <c r="I30" s="235">
        <f t="shared" si="6"/>
        <v>-0.90625</v>
      </c>
      <c r="J30" s="250">
        <f t="shared" si="6"/>
        <v>-1.2083333333333333</v>
      </c>
      <c r="K30" s="250">
        <f t="shared" si="6"/>
        <v>-1.2083333333333333</v>
      </c>
      <c r="L30" s="235">
        <f t="shared" si="6"/>
        <v>-1.2083333333333333</v>
      </c>
      <c r="M30" s="243">
        <f t="shared" si="6"/>
        <v>-1.5104166666666665</v>
      </c>
      <c r="N30" s="235">
        <f t="shared" si="6"/>
        <v>-1.8124999999999998</v>
      </c>
      <c r="O30" s="243">
        <f t="shared" si="6"/>
        <v>-2.114583333333333</v>
      </c>
      <c r="P30" s="239">
        <f t="shared" si="6"/>
        <v>-2.4166666666666665</v>
      </c>
    </row>
    <row r="31" spans="1:16" x14ac:dyDescent="0.2">
      <c r="A31" s="177" t="s">
        <v>85</v>
      </c>
      <c r="B31" s="142"/>
      <c r="C31" s="226">
        <f t="shared" ref="C31:P31" si="7">IF(AND(C29=0,C27=0),"0:00", C29-C8)</f>
        <v>0</v>
      </c>
      <c r="D31" s="226">
        <f t="shared" si="7"/>
        <v>0</v>
      </c>
      <c r="E31" s="235">
        <f t="shared" si="7"/>
        <v>0</v>
      </c>
      <c r="F31" s="243">
        <f t="shared" si="7"/>
        <v>-0.30208333333333331</v>
      </c>
      <c r="G31" s="235">
        <f t="shared" si="7"/>
        <v>-0.30208333333333331</v>
      </c>
      <c r="H31" s="243">
        <f t="shared" si="7"/>
        <v>-0.30208333333333331</v>
      </c>
      <c r="I31" s="235">
        <f t="shared" si="7"/>
        <v>-0.30208333333333331</v>
      </c>
      <c r="J31" s="250">
        <f t="shared" si="7"/>
        <v>0</v>
      </c>
      <c r="K31" s="250">
        <f t="shared" si="7"/>
        <v>0</v>
      </c>
      <c r="L31" s="235">
        <f t="shared" si="7"/>
        <v>-0.30208333333333331</v>
      </c>
      <c r="M31" s="243">
        <f t="shared" si="7"/>
        <v>-0.30208333333333331</v>
      </c>
      <c r="N31" s="235">
        <f t="shared" si="7"/>
        <v>-0.30208333333333331</v>
      </c>
      <c r="O31" s="243">
        <f t="shared" si="7"/>
        <v>-0.30208333333333331</v>
      </c>
      <c r="P31" s="239">
        <f t="shared" si="7"/>
        <v>-0.30208333333333331</v>
      </c>
    </row>
    <row r="32" spans="1:16" ht="13.5" thickBot="1" x14ac:dyDescent="0.25">
      <c r="A32" s="178" t="s">
        <v>86</v>
      </c>
      <c r="B32" s="143"/>
      <c r="C32" s="144">
        <f t="shared" ref="C32:P32" si="8">C30+C31</f>
        <v>0</v>
      </c>
      <c r="D32" s="144">
        <f t="shared" si="8"/>
        <v>0</v>
      </c>
      <c r="E32" s="144">
        <f t="shared" si="8"/>
        <v>0</v>
      </c>
      <c r="F32" s="144">
        <f t="shared" si="8"/>
        <v>-0.30208333333333331</v>
      </c>
      <c r="G32" s="144">
        <f t="shared" si="8"/>
        <v>-0.60416666666666663</v>
      </c>
      <c r="H32" s="144">
        <f t="shared" si="8"/>
        <v>-0.90625</v>
      </c>
      <c r="I32" s="144">
        <f t="shared" si="8"/>
        <v>-1.2083333333333333</v>
      </c>
      <c r="J32" s="144">
        <f t="shared" si="8"/>
        <v>-1.2083333333333333</v>
      </c>
      <c r="K32" s="144">
        <f t="shared" si="8"/>
        <v>-1.2083333333333333</v>
      </c>
      <c r="L32" s="144">
        <f t="shared" si="8"/>
        <v>-1.5104166666666665</v>
      </c>
      <c r="M32" s="144">
        <f t="shared" si="8"/>
        <v>-1.8124999999999998</v>
      </c>
      <c r="N32" s="144">
        <f t="shared" si="8"/>
        <v>-2.114583333333333</v>
      </c>
      <c r="O32" s="144">
        <f t="shared" si="8"/>
        <v>-2.4166666666666665</v>
      </c>
      <c r="P32" s="179">
        <f t="shared" si="8"/>
        <v>-2.71875</v>
      </c>
    </row>
    <row r="33" spans="1:16" ht="13.5" thickBot="1" x14ac:dyDescent="0.25">
      <c r="A33" s="60"/>
      <c r="B33" s="12"/>
      <c r="C33" s="12"/>
      <c r="D33" s="12"/>
      <c r="E33" s="12"/>
      <c r="F33" s="12"/>
      <c r="G33" s="12"/>
      <c r="H33" s="12"/>
      <c r="I33" s="12"/>
      <c r="J33" s="12"/>
      <c r="K33" s="12"/>
      <c r="L33" s="12"/>
      <c r="M33" s="12"/>
      <c r="N33" s="12"/>
      <c r="O33" s="12"/>
      <c r="P33" s="30"/>
    </row>
    <row r="34" spans="1:16" x14ac:dyDescent="0.2">
      <c r="A34" s="60"/>
      <c r="B34" s="57"/>
      <c r="C34" s="12"/>
      <c r="D34" s="12"/>
      <c r="E34" s="12"/>
      <c r="F34" s="12"/>
      <c r="G34" s="12"/>
      <c r="H34" s="127"/>
      <c r="I34" s="128"/>
      <c r="J34" s="305" t="s">
        <v>87</v>
      </c>
      <c r="K34" s="305"/>
      <c r="L34" s="305"/>
      <c r="M34" s="305"/>
      <c r="N34" s="128"/>
      <c r="O34" s="129"/>
      <c r="P34" s="30"/>
    </row>
    <row r="35" spans="1:16" x14ac:dyDescent="0.2">
      <c r="A35" s="60"/>
      <c r="B35" s="59"/>
      <c r="C35" s="12"/>
      <c r="D35" s="12"/>
      <c r="E35" s="12"/>
      <c r="F35" s="31"/>
      <c r="G35" s="12"/>
      <c r="H35" s="130"/>
      <c r="I35" s="91"/>
      <c r="J35" s="91"/>
      <c r="K35" s="91"/>
      <c r="L35" s="91"/>
      <c r="M35" s="91"/>
      <c r="N35" s="91"/>
      <c r="O35" s="131"/>
      <c r="P35" s="30"/>
    </row>
    <row r="36" spans="1:16" x14ac:dyDescent="0.2">
      <c r="A36" s="180" t="s">
        <v>88</v>
      </c>
      <c r="B36" s="33"/>
      <c r="C36" s="33"/>
      <c r="D36" s="33"/>
      <c r="E36" s="33"/>
      <c r="F36" s="12" t="s">
        <v>89</v>
      </c>
      <c r="G36" s="35"/>
      <c r="H36" s="132" t="s">
        <v>90</v>
      </c>
      <c r="I36" s="96"/>
      <c r="J36" s="96"/>
      <c r="K36" s="90">
        <f>C30</f>
        <v>0</v>
      </c>
      <c r="L36" s="93" t="s">
        <v>91</v>
      </c>
      <c r="M36" s="91" t="s">
        <v>68</v>
      </c>
      <c r="N36" s="97">
        <f>SUM(C20:P20)</f>
        <v>0</v>
      </c>
      <c r="O36" s="131"/>
      <c r="P36" s="30"/>
    </row>
    <row r="37" spans="1:16" x14ac:dyDescent="0.2">
      <c r="A37" s="60" t="s">
        <v>92</v>
      </c>
      <c r="B37" s="12"/>
      <c r="C37" s="12"/>
      <c r="D37" s="12"/>
      <c r="E37" s="12"/>
      <c r="F37" s="12"/>
      <c r="G37" s="12"/>
      <c r="H37" s="132" t="s">
        <v>93</v>
      </c>
      <c r="I37" s="96"/>
      <c r="J37" s="96"/>
      <c r="K37" s="90">
        <f>SUM(C19:P19)</f>
        <v>0</v>
      </c>
      <c r="L37" s="91"/>
      <c r="M37" s="91" t="s">
        <v>71</v>
      </c>
      <c r="N37" s="97">
        <f>SUM(C21:P21)</f>
        <v>0</v>
      </c>
      <c r="O37" s="131"/>
      <c r="P37" s="30"/>
    </row>
    <row r="38" spans="1:16" x14ac:dyDescent="0.2">
      <c r="A38" s="60"/>
      <c r="B38" s="12"/>
      <c r="C38" s="12"/>
      <c r="D38" s="12"/>
      <c r="E38" s="12"/>
      <c r="F38" s="12"/>
      <c r="G38" s="12"/>
      <c r="H38" s="132" t="s">
        <v>94</v>
      </c>
      <c r="I38" s="96"/>
      <c r="J38" s="96"/>
      <c r="K38" s="90">
        <f>SUM(C26:P26)</f>
        <v>0.30208333333333331</v>
      </c>
      <c r="L38" s="91"/>
      <c r="M38" s="91" t="s">
        <v>73</v>
      </c>
      <c r="N38" s="97">
        <f>SUM(C22:P22)</f>
        <v>0</v>
      </c>
      <c r="O38" s="131"/>
      <c r="P38" s="30"/>
    </row>
    <row r="39" spans="1:16" x14ac:dyDescent="0.2">
      <c r="A39" s="60"/>
      <c r="B39" s="12"/>
      <c r="C39" s="12"/>
      <c r="D39" s="12"/>
      <c r="E39" s="12"/>
      <c r="F39" s="12"/>
      <c r="G39" s="12"/>
      <c r="H39" s="132" t="s">
        <v>95</v>
      </c>
      <c r="I39" s="96"/>
      <c r="J39" s="96"/>
      <c r="K39" s="90">
        <f>SUM(C8:P8)</f>
        <v>3.0208333333333335</v>
      </c>
      <c r="L39" s="91"/>
      <c r="M39" s="91" t="s">
        <v>78</v>
      </c>
      <c r="N39" s="97">
        <f>SUM(C25:P25)</f>
        <v>0</v>
      </c>
      <c r="O39" s="131"/>
      <c r="P39" s="30"/>
    </row>
    <row r="40" spans="1:16" x14ac:dyDescent="0.2">
      <c r="A40" s="60"/>
      <c r="B40" s="12"/>
      <c r="C40" s="12"/>
      <c r="D40" s="12"/>
      <c r="E40" s="12"/>
      <c r="F40" s="31"/>
      <c r="G40" s="12"/>
      <c r="H40" s="133"/>
      <c r="I40" s="91"/>
      <c r="J40" s="91"/>
      <c r="K40" s="91"/>
      <c r="L40" s="91"/>
      <c r="M40" s="91" t="s">
        <v>96</v>
      </c>
      <c r="N40" s="97">
        <f>SUM(C24:P24)</f>
        <v>0</v>
      </c>
      <c r="O40" s="131"/>
      <c r="P40" s="30"/>
    </row>
    <row r="41" spans="1:16" x14ac:dyDescent="0.2">
      <c r="A41" s="180" t="s">
        <v>97</v>
      </c>
      <c r="B41" s="33"/>
      <c r="C41" s="33"/>
      <c r="D41" s="33"/>
      <c r="E41" s="33"/>
      <c r="F41" s="33" t="s">
        <v>89</v>
      </c>
      <c r="G41" s="12"/>
      <c r="H41" s="134"/>
      <c r="I41" s="96"/>
      <c r="J41" s="95" t="s">
        <v>98</v>
      </c>
      <c r="K41" s="97">
        <f>(SUM(K36:K38)-(K39))</f>
        <v>-2.71875</v>
      </c>
      <c r="L41" s="91"/>
      <c r="M41" s="94" t="s">
        <v>99</v>
      </c>
      <c r="N41" s="97">
        <f>SUM(C27:P27)</f>
        <v>2.71875</v>
      </c>
      <c r="O41" s="131"/>
      <c r="P41" s="30"/>
    </row>
    <row r="42" spans="1:16" ht="13.5" thickBot="1" x14ac:dyDescent="0.25">
      <c r="A42" s="60" t="s">
        <v>100</v>
      </c>
      <c r="B42" s="12"/>
      <c r="C42" s="12"/>
      <c r="D42" s="12"/>
      <c r="E42" s="12"/>
      <c r="F42" s="12"/>
      <c r="G42" s="12"/>
      <c r="H42" s="135"/>
      <c r="I42" s="136"/>
      <c r="J42" s="137" t="s">
        <v>101</v>
      </c>
      <c r="K42" s="138">
        <f>K78</f>
        <v>0</v>
      </c>
      <c r="L42" s="139"/>
      <c r="M42" s="139"/>
      <c r="N42" s="139"/>
      <c r="O42" s="140"/>
      <c r="P42" s="30"/>
    </row>
    <row r="43" spans="1:16" ht="13.5" thickBot="1" x14ac:dyDescent="0.25">
      <c r="A43" s="181"/>
      <c r="B43" s="37"/>
      <c r="C43" s="37"/>
      <c r="D43" s="37"/>
      <c r="E43" s="37"/>
      <c r="F43" s="37"/>
      <c r="G43" s="37"/>
      <c r="H43" s="37"/>
      <c r="I43" s="37"/>
      <c r="J43" s="37"/>
      <c r="K43" s="37"/>
      <c r="L43" s="37"/>
      <c r="M43" s="37"/>
      <c r="N43" s="37"/>
      <c r="O43" s="37"/>
      <c r="P43" s="38"/>
    </row>
    <row r="44" spans="1:16" x14ac:dyDescent="0.2">
      <c r="A44" s="12"/>
      <c r="B44" s="12"/>
      <c r="C44" s="12"/>
      <c r="D44" s="12"/>
      <c r="E44" s="12"/>
      <c r="F44" s="12"/>
      <c r="G44" s="12"/>
      <c r="H44" s="12"/>
      <c r="I44" s="12"/>
      <c r="J44" s="12"/>
      <c r="K44" s="12"/>
      <c r="L44" s="12"/>
      <c r="M44" s="12"/>
      <c r="N44" s="12"/>
      <c r="O44" s="12"/>
      <c r="P44" s="12"/>
    </row>
    <row r="45" spans="1:16" ht="13.5" thickBot="1" x14ac:dyDescent="0.25">
      <c r="A45" s="12"/>
      <c r="B45" s="12"/>
      <c r="C45" s="12"/>
      <c r="D45" s="12"/>
      <c r="E45" s="12"/>
      <c r="F45" s="12"/>
      <c r="G45" s="12"/>
      <c r="H45" s="12"/>
      <c r="I45" s="12"/>
      <c r="J45" s="12"/>
      <c r="K45" s="12"/>
      <c r="L45" s="12"/>
      <c r="M45" s="12"/>
      <c r="N45" s="12"/>
      <c r="O45" s="12"/>
      <c r="P45" s="12"/>
    </row>
    <row r="46" spans="1:16" ht="18" x14ac:dyDescent="0.25">
      <c r="A46" s="3"/>
      <c r="B46" s="4"/>
      <c r="C46" s="5" t="s">
        <v>102</v>
      </c>
      <c r="D46" s="4"/>
      <c r="E46" s="4"/>
      <c r="F46" s="4"/>
      <c r="G46" s="6"/>
      <c r="H46" s="7"/>
      <c r="I46" s="8"/>
      <c r="J46" s="7"/>
      <c r="K46" s="9"/>
      <c r="L46" s="4"/>
      <c r="M46" s="4"/>
      <c r="N46" s="4"/>
      <c r="O46" s="4"/>
      <c r="P46" s="10"/>
    </row>
    <row r="47" spans="1:16" x14ac:dyDescent="0.2">
      <c r="A47" s="11"/>
      <c r="B47" s="12"/>
      <c r="C47" s="256" t="s">
        <v>36</v>
      </c>
      <c r="D47" s="257">
        <f>D2</f>
        <v>43100</v>
      </c>
      <c r="E47" s="258" t="s">
        <v>37</v>
      </c>
      <c r="F47" s="258"/>
      <c r="G47" s="258"/>
      <c r="H47" s="258"/>
      <c r="I47" s="258"/>
      <c r="J47" s="258"/>
      <c r="K47" s="258"/>
      <c r="L47" s="258"/>
      <c r="M47" s="258"/>
      <c r="N47" s="258"/>
      <c r="O47" s="258"/>
      <c r="P47" s="259"/>
    </row>
    <row r="48" spans="1:16" x14ac:dyDescent="0.2">
      <c r="A48" s="11"/>
      <c r="B48" s="12"/>
      <c r="C48" s="260" t="s">
        <v>40</v>
      </c>
      <c r="D48" s="261" t="str">
        <f>D3</f>
        <v>Your Name Goes here</v>
      </c>
      <c r="E48" s="261"/>
      <c r="F48" s="261"/>
      <c r="G48" s="261"/>
      <c r="H48" s="261"/>
      <c r="I48" s="261"/>
      <c r="J48" s="261"/>
      <c r="K48" s="261"/>
      <c r="L48" s="261"/>
      <c r="M48" s="261"/>
      <c r="N48" s="261"/>
      <c r="O48" s="261"/>
      <c r="P48" s="262"/>
    </row>
    <row r="49" spans="1:17" x14ac:dyDescent="0.2">
      <c r="A49" s="11"/>
      <c r="B49" s="12"/>
      <c r="C49" s="260" t="s">
        <v>43</v>
      </c>
      <c r="D49" s="261" t="str">
        <f>D4</f>
        <v>Pos no.</v>
      </c>
      <c r="E49" s="261"/>
      <c r="F49" s="261"/>
      <c r="G49" s="261"/>
      <c r="H49" s="261"/>
      <c r="I49" s="261"/>
      <c r="J49" s="261"/>
      <c r="K49" s="261"/>
      <c r="L49" s="261"/>
      <c r="M49" s="261"/>
      <c r="N49" s="261"/>
      <c r="O49" s="261"/>
      <c r="P49" s="262"/>
    </row>
    <row r="50" spans="1:17" x14ac:dyDescent="0.2">
      <c r="A50" s="11"/>
      <c r="B50" s="12"/>
      <c r="C50" s="263" t="s">
        <v>49</v>
      </c>
      <c r="D50" s="264" t="str">
        <f>D5</f>
        <v>Your Unit Name goes here</v>
      </c>
      <c r="E50" s="264"/>
      <c r="F50" s="264"/>
      <c r="G50" s="264"/>
      <c r="H50" s="264"/>
      <c r="I50" s="264"/>
      <c r="J50" s="264"/>
      <c r="K50" s="264"/>
      <c r="L50" s="264"/>
      <c r="M50" s="264"/>
      <c r="N50" s="264"/>
      <c r="O50" s="264"/>
      <c r="P50" s="265"/>
    </row>
    <row r="51" spans="1:17" x14ac:dyDescent="0.2">
      <c r="A51" s="11"/>
      <c r="B51" s="13"/>
      <c r="C51" s="266" t="s">
        <v>54</v>
      </c>
      <c r="D51" s="146" t="s">
        <v>55</v>
      </c>
      <c r="E51" s="146" t="s">
        <v>56</v>
      </c>
      <c r="F51" s="146" t="s">
        <v>57</v>
      </c>
      <c r="G51" s="146" t="s">
        <v>58</v>
      </c>
      <c r="H51" s="146" t="s">
        <v>59</v>
      </c>
      <c r="I51" s="146" t="s">
        <v>60</v>
      </c>
      <c r="J51" s="146" t="s">
        <v>54</v>
      </c>
      <c r="K51" s="146" t="s">
        <v>55</v>
      </c>
      <c r="L51" s="146" t="s">
        <v>56</v>
      </c>
      <c r="M51" s="146" t="s">
        <v>57</v>
      </c>
      <c r="N51" s="146" t="s">
        <v>58</v>
      </c>
      <c r="O51" s="146" t="s">
        <v>59</v>
      </c>
      <c r="P51" s="267" t="s">
        <v>60</v>
      </c>
    </row>
    <row r="52" spans="1:17" x14ac:dyDescent="0.2">
      <c r="A52" s="11"/>
      <c r="B52" s="13"/>
      <c r="C52" s="253">
        <f>C7</f>
        <v>43100</v>
      </c>
      <c r="D52" s="254">
        <f>$C$7+1</f>
        <v>43101</v>
      </c>
      <c r="E52" s="254">
        <f>$C$7+2</f>
        <v>43102</v>
      </c>
      <c r="F52" s="254">
        <f>$C$7+3</f>
        <v>43103</v>
      </c>
      <c r="G52" s="254">
        <f>$C$7+4</f>
        <v>43104</v>
      </c>
      <c r="H52" s="254">
        <f>$C$7+5</f>
        <v>43105</v>
      </c>
      <c r="I52" s="254">
        <f>$C$7+6</f>
        <v>43106</v>
      </c>
      <c r="J52" s="254">
        <f>$C$7+7</f>
        <v>43107</v>
      </c>
      <c r="K52" s="254">
        <f>$C$7+8</f>
        <v>43108</v>
      </c>
      <c r="L52" s="254">
        <f>$C$7+9</f>
        <v>43109</v>
      </c>
      <c r="M52" s="254">
        <f>$C$7+10</f>
        <v>43110</v>
      </c>
      <c r="N52" s="254">
        <f>$C$7+11</f>
        <v>43111</v>
      </c>
      <c r="O52" s="254">
        <f>$C$7+12</f>
        <v>43112</v>
      </c>
      <c r="P52" s="255">
        <f>$C$7+13</f>
        <v>43113</v>
      </c>
      <c r="Q52" s="1"/>
    </row>
    <row r="53" spans="1:17" ht="13.5" thickBot="1" x14ac:dyDescent="0.25">
      <c r="A53" s="15" t="s">
        <v>61</v>
      </c>
      <c r="B53" s="12"/>
      <c r="C53" s="268">
        <f>C8</f>
        <v>0</v>
      </c>
      <c r="D53" s="269">
        <f t="shared" ref="D53:P53" si="9">D8</f>
        <v>0</v>
      </c>
      <c r="E53" s="269">
        <f t="shared" si="9"/>
        <v>0.30208333333333331</v>
      </c>
      <c r="F53" s="269">
        <f t="shared" si="9"/>
        <v>0.30208333333333331</v>
      </c>
      <c r="G53" s="269">
        <f t="shared" si="9"/>
        <v>0.30208333333333331</v>
      </c>
      <c r="H53" s="269">
        <f t="shared" si="9"/>
        <v>0.30208333333333331</v>
      </c>
      <c r="I53" s="269">
        <f t="shared" si="9"/>
        <v>0.30208333333333331</v>
      </c>
      <c r="J53" s="269">
        <f t="shared" si="9"/>
        <v>0</v>
      </c>
      <c r="K53" s="269">
        <f t="shared" si="9"/>
        <v>0</v>
      </c>
      <c r="L53" s="269">
        <f t="shared" si="9"/>
        <v>0.30208333333333331</v>
      </c>
      <c r="M53" s="269">
        <f t="shared" si="9"/>
        <v>0.30208333333333331</v>
      </c>
      <c r="N53" s="269">
        <f t="shared" si="9"/>
        <v>0.30208333333333331</v>
      </c>
      <c r="O53" s="269">
        <f t="shared" si="9"/>
        <v>0.30208333333333331</v>
      </c>
      <c r="P53" s="270">
        <f t="shared" si="9"/>
        <v>0.30208333333333331</v>
      </c>
      <c r="Q53" s="1"/>
    </row>
    <row r="54" spans="1:17" hidden="1" x14ac:dyDescent="0.2">
      <c r="A54" s="11"/>
      <c r="B54" s="13" t="s">
        <v>103</v>
      </c>
      <c r="C54" s="16">
        <f t="shared" ref="C54:P54" si="10">C53*24</f>
        <v>0</v>
      </c>
      <c r="D54" s="16">
        <f t="shared" si="10"/>
        <v>0</v>
      </c>
      <c r="E54" s="16">
        <f t="shared" si="10"/>
        <v>7.25</v>
      </c>
      <c r="F54" s="16">
        <f t="shared" si="10"/>
        <v>7.25</v>
      </c>
      <c r="G54" s="16">
        <f t="shared" si="10"/>
        <v>7.25</v>
      </c>
      <c r="H54" s="16">
        <f t="shared" si="10"/>
        <v>7.25</v>
      </c>
      <c r="I54" s="16">
        <f t="shared" si="10"/>
        <v>7.25</v>
      </c>
      <c r="J54" s="16">
        <f t="shared" si="10"/>
        <v>0</v>
      </c>
      <c r="K54" s="16">
        <f t="shared" si="10"/>
        <v>0</v>
      </c>
      <c r="L54" s="16">
        <f t="shared" si="10"/>
        <v>7.25</v>
      </c>
      <c r="M54" s="16">
        <f t="shared" si="10"/>
        <v>7.25</v>
      </c>
      <c r="N54" s="16">
        <f t="shared" si="10"/>
        <v>7.25</v>
      </c>
      <c r="O54" s="16">
        <f t="shared" si="10"/>
        <v>7.25</v>
      </c>
      <c r="P54" s="17">
        <f t="shared" si="10"/>
        <v>7.25</v>
      </c>
      <c r="Q54" s="2"/>
    </row>
    <row r="55" spans="1:17" ht="5.25" customHeight="1" x14ac:dyDescent="0.2">
      <c r="A55" s="11"/>
      <c r="B55" s="13"/>
      <c r="C55" s="45"/>
      <c r="D55" s="45"/>
      <c r="E55" s="45"/>
      <c r="F55" s="45"/>
      <c r="G55" s="45"/>
      <c r="H55" s="45"/>
      <c r="I55" s="45"/>
      <c r="J55" s="45"/>
      <c r="K55" s="45"/>
      <c r="L55" s="45"/>
      <c r="M55" s="45"/>
      <c r="N55" s="45"/>
      <c r="O55" s="45"/>
      <c r="P55" s="17"/>
      <c r="Q55" s="2"/>
    </row>
    <row r="56" spans="1:17" x14ac:dyDescent="0.2">
      <c r="A56" s="18" t="s">
        <v>104</v>
      </c>
      <c r="B56" s="19" t="s">
        <v>63</v>
      </c>
      <c r="C56" s="20">
        <v>0</v>
      </c>
      <c r="D56" s="20">
        <v>0</v>
      </c>
      <c r="E56" s="20">
        <v>0</v>
      </c>
      <c r="F56" s="20">
        <v>0</v>
      </c>
      <c r="G56" s="20">
        <v>0</v>
      </c>
      <c r="H56" s="20">
        <v>0</v>
      </c>
      <c r="I56" s="20">
        <v>0</v>
      </c>
      <c r="J56" s="20">
        <v>0</v>
      </c>
      <c r="K56" s="20">
        <v>0</v>
      </c>
      <c r="L56" s="20">
        <v>0</v>
      </c>
      <c r="M56" s="20">
        <v>0</v>
      </c>
      <c r="N56" s="20">
        <v>0</v>
      </c>
      <c r="O56" s="20">
        <v>0</v>
      </c>
      <c r="P56" s="21">
        <v>0</v>
      </c>
    </row>
    <row r="57" spans="1:17" x14ac:dyDescent="0.2">
      <c r="A57" s="15" t="s">
        <v>105</v>
      </c>
      <c r="B57" s="19" t="s">
        <v>64</v>
      </c>
      <c r="C57" s="20">
        <v>0</v>
      </c>
      <c r="D57" s="20">
        <v>0</v>
      </c>
      <c r="E57" s="20">
        <v>0</v>
      </c>
      <c r="F57" s="20">
        <v>0</v>
      </c>
      <c r="G57" s="20">
        <v>0</v>
      </c>
      <c r="H57" s="20">
        <v>0</v>
      </c>
      <c r="I57" s="20">
        <v>0</v>
      </c>
      <c r="J57" s="20">
        <v>0</v>
      </c>
      <c r="K57" s="20">
        <v>0</v>
      </c>
      <c r="L57" s="20">
        <v>0</v>
      </c>
      <c r="M57" s="20">
        <v>0</v>
      </c>
      <c r="N57" s="20">
        <v>0</v>
      </c>
      <c r="O57" s="20">
        <v>0</v>
      </c>
      <c r="P57" s="21">
        <v>0</v>
      </c>
    </row>
    <row r="58" spans="1:17" x14ac:dyDescent="0.2">
      <c r="A58" s="11"/>
      <c r="B58" s="19" t="s">
        <v>63</v>
      </c>
      <c r="C58" s="20"/>
      <c r="D58" s="20"/>
      <c r="E58" s="20"/>
      <c r="F58" s="20"/>
      <c r="G58" s="20"/>
      <c r="H58" s="20"/>
      <c r="I58" s="20"/>
      <c r="J58" s="20"/>
      <c r="K58" s="20"/>
      <c r="L58" s="20"/>
      <c r="M58" s="20"/>
      <c r="N58" s="20"/>
      <c r="O58" s="20"/>
      <c r="P58" s="21"/>
    </row>
    <row r="59" spans="1:17" x14ac:dyDescent="0.2">
      <c r="A59" s="11"/>
      <c r="B59" s="19" t="s">
        <v>64</v>
      </c>
      <c r="C59" s="20"/>
      <c r="D59" s="20"/>
      <c r="E59" s="20"/>
      <c r="F59" s="20"/>
      <c r="G59" s="20"/>
      <c r="H59" s="20"/>
      <c r="I59" s="20"/>
      <c r="J59" s="20"/>
      <c r="K59" s="20"/>
      <c r="L59" s="20"/>
      <c r="M59" s="20"/>
      <c r="N59" s="20"/>
      <c r="O59" s="20"/>
      <c r="P59" s="21"/>
    </row>
    <row r="60" spans="1:17" ht="13.5" thickBot="1" x14ac:dyDescent="0.25">
      <c r="A60" s="46"/>
      <c r="B60" s="22" t="s">
        <v>65</v>
      </c>
      <c r="C60" s="23">
        <f t="shared" ref="C60:P60" si="11">(C57-C56)+(C59-C58)</f>
        <v>0</v>
      </c>
      <c r="D60" s="24">
        <f t="shared" si="11"/>
        <v>0</v>
      </c>
      <c r="E60" s="24">
        <f t="shared" si="11"/>
        <v>0</v>
      </c>
      <c r="F60" s="24">
        <f t="shared" si="11"/>
        <v>0</v>
      </c>
      <c r="G60" s="24">
        <f t="shared" si="11"/>
        <v>0</v>
      </c>
      <c r="H60" s="24">
        <f t="shared" si="11"/>
        <v>0</v>
      </c>
      <c r="I60" s="24">
        <f t="shared" si="11"/>
        <v>0</v>
      </c>
      <c r="J60" s="24">
        <f t="shared" si="11"/>
        <v>0</v>
      </c>
      <c r="K60" s="24">
        <f t="shared" si="11"/>
        <v>0</v>
      </c>
      <c r="L60" s="24">
        <f t="shared" si="11"/>
        <v>0</v>
      </c>
      <c r="M60" s="24">
        <f t="shared" si="11"/>
        <v>0</v>
      </c>
      <c r="N60" s="24">
        <f t="shared" si="11"/>
        <v>0</v>
      </c>
      <c r="O60" s="24">
        <f t="shared" si="11"/>
        <v>0</v>
      </c>
      <c r="P60" s="25">
        <f t="shared" si="11"/>
        <v>0</v>
      </c>
    </row>
    <row r="61" spans="1:17" x14ac:dyDescent="0.2">
      <c r="A61" s="11"/>
      <c r="B61" s="13"/>
      <c r="C61" s="44"/>
      <c r="D61" s="44"/>
      <c r="E61" s="44"/>
      <c r="F61" s="44"/>
      <c r="G61" s="44"/>
      <c r="H61" s="44"/>
      <c r="I61" s="44"/>
      <c r="J61" s="44"/>
      <c r="K61" s="44"/>
      <c r="L61" s="44"/>
      <c r="M61" s="44"/>
      <c r="N61" s="44"/>
      <c r="O61" s="44"/>
      <c r="P61" s="47"/>
    </row>
    <row r="62" spans="1:17" x14ac:dyDescent="0.2">
      <c r="A62" s="18" t="s">
        <v>106</v>
      </c>
      <c r="B62" s="61"/>
      <c r="C62" s="67">
        <v>0</v>
      </c>
      <c r="D62" s="67">
        <v>0</v>
      </c>
      <c r="E62" s="67">
        <v>0</v>
      </c>
      <c r="F62" s="67">
        <v>0</v>
      </c>
      <c r="G62" s="67">
        <v>0</v>
      </c>
      <c r="H62" s="67">
        <v>0</v>
      </c>
      <c r="I62" s="67">
        <v>0</v>
      </c>
      <c r="J62" s="67">
        <v>0</v>
      </c>
      <c r="K62" s="67">
        <v>0</v>
      </c>
      <c r="L62" s="67">
        <v>0</v>
      </c>
      <c r="M62" s="67">
        <v>0</v>
      </c>
      <c r="N62" s="67">
        <v>0</v>
      </c>
      <c r="O62" s="67">
        <v>0</v>
      </c>
      <c r="P62" s="68">
        <v>0</v>
      </c>
    </row>
    <row r="63" spans="1:17" x14ac:dyDescent="0.2">
      <c r="A63" s="62" t="s">
        <v>107</v>
      </c>
      <c r="B63" s="63"/>
      <c r="C63" s="67">
        <f t="shared" ref="C63:P63" si="12">(C60-C62)</f>
        <v>0</v>
      </c>
      <c r="D63" s="67">
        <f t="shared" si="12"/>
        <v>0</v>
      </c>
      <c r="E63" s="67">
        <f t="shared" si="12"/>
        <v>0</v>
      </c>
      <c r="F63" s="67">
        <f t="shared" si="12"/>
        <v>0</v>
      </c>
      <c r="G63" s="67">
        <f t="shared" si="12"/>
        <v>0</v>
      </c>
      <c r="H63" s="67">
        <f t="shared" si="12"/>
        <v>0</v>
      </c>
      <c r="I63" s="67">
        <f t="shared" si="12"/>
        <v>0</v>
      </c>
      <c r="J63" s="67">
        <f t="shared" si="12"/>
        <v>0</v>
      </c>
      <c r="K63" s="67">
        <f t="shared" si="12"/>
        <v>0</v>
      </c>
      <c r="L63" s="67">
        <f t="shared" si="12"/>
        <v>0</v>
      </c>
      <c r="M63" s="67">
        <f t="shared" si="12"/>
        <v>0</v>
      </c>
      <c r="N63" s="67">
        <f t="shared" si="12"/>
        <v>0</v>
      </c>
      <c r="O63" s="67">
        <f t="shared" si="12"/>
        <v>0</v>
      </c>
      <c r="P63" s="68">
        <f t="shared" si="12"/>
        <v>0</v>
      </c>
    </row>
    <row r="64" spans="1:17" x14ac:dyDescent="0.2">
      <c r="A64" s="11"/>
      <c r="B64" s="12"/>
      <c r="C64" s="69"/>
      <c r="D64" s="69"/>
      <c r="E64" s="69"/>
      <c r="F64" s="69"/>
      <c r="G64" s="69"/>
      <c r="H64" s="69"/>
      <c r="I64" s="69"/>
      <c r="J64" s="69"/>
      <c r="K64" s="69"/>
      <c r="L64" s="69"/>
      <c r="M64" s="69"/>
      <c r="N64" s="69"/>
      <c r="O64" s="69"/>
      <c r="P64" s="70"/>
    </row>
    <row r="65" spans="1:16" x14ac:dyDescent="0.2">
      <c r="A65" s="64" t="s">
        <v>108</v>
      </c>
      <c r="B65" s="51"/>
      <c r="C65" s="71"/>
      <c r="D65" s="71"/>
      <c r="E65" s="71"/>
      <c r="F65" s="71"/>
      <c r="G65" s="71"/>
      <c r="H65" s="71"/>
      <c r="I65" s="71"/>
      <c r="J65" s="71"/>
      <c r="K65" s="71"/>
      <c r="L65" s="71"/>
      <c r="M65" s="71"/>
      <c r="N65" s="71"/>
      <c r="O65" s="71"/>
      <c r="P65" s="72"/>
    </row>
    <row r="66" spans="1:16" x14ac:dyDescent="0.2">
      <c r="A66" s="65" t="s">
        <v>109</v>
      </c>
      <c r="B66" s="48" t="s">
        <v>110</v>
      </c>
      <c r="C66" s="73"/>
      <c r="D66" s="73"/>
      <c r="E66" s="73"/>
      <c r="F66" s="73"/>
      <c r="G66" s="73"/>
      <c r="H66" s="73"/>
      <c r="I66" s="73"/>
      <c r="J66" s="73"/>
      <c r="K66" s="73"/>
      <c r="L66" s="73"/>
      <c r="M66" s="73"/>
      <c r="N66" s="73"/>
      <c r="O66" s="73"/>
      <c r="P66" s="74"/>
    </row>
    <row r="67" spans="1:16" x14ac:dyDescent="0.2">
      <c r="A67" s="66" t="s">
        <v>111</v>
      </c>
      <c r="B67" s="49" t="s">
        <v>112</v>
      </c>
      <c r="C67" s="73"/>
      <c r="D67" s="73"/>
      <c r="E67" s="73"/>
      <c r="F67" s="73"/>
      <c r="G67" s="73"/>
      <c r="H67" s="73"/>
      <c r="I67" s="73"/>
      <c r="J67" s="73"/>
      <c r="K67" s="73"/>
      <c r="L67" s="73"/>
      <c r="M67" s="73"/>
      <c r="N67" s="73"/>
      <c r="O67" s="73"/>
      <c r="P67" s="74"/>
    </row>
    <row r="68" spans="1:16" x14ac:dyDescent="0.2">
      <c r="A68" s="66" t="s">
        <v>113</v>
      </c>
      <c r="B68" s="49" t="s">
        <v>114</v>
      </c>
      <c r="C68" s="73"/>
      <c r="D68" s="73"/>
      <c r="E68" s="73"/>
      <c r="F68" s="73"/>
      <c r="G68" s="73"/>
      <c r="H68" s="73"/>
      <c r="I68" s="73"/>
      <c r="J68" s="73"/>
      <c r="K68" s="73"/>
      <c r="L68" s="73"/>
      <c r="M68" s="73"/>
      <c r="N68" s="73"/>
      <c r="O68" s="73"/>
      <c r="P68" s="75"/>
    </row>
    <row r="69" spans="1:16" x14ac:dyDescent="0.2">
      <c r="A69" s="62" t="s">
        <v>115</v>
      </c>
      <c r="B69" s="50"/>
      <c r="C69" s="53">
        <f t="shared" ref="C69:P69" si="13">(C66*1.5)+(C67*2)+(C68*2.5)</f>
        <v>0</v>
      </c>
      <c r="D69" s="53">
        <f t="shared" si="13"/>
        <v>0</v>
      </c>
      <c r="E69" s="53">
        <f t="shared" si="13"/>
        <v>0</v>
      </c>
      <c r="F69" s="53">
        <f t="shared" si="13"/>
        <v>0</v>
      </c>
      <c r="G69" s="53">
        <f t="shared" si="13"/>
        <v>0</v>
      </c>
      <c r="H69" s="53">
        <f t="shared" si="13"/>
        <v>0</v>
      </c>
      <c r="I69" s="53">
        <f t="shared" si="13"/>
        <v>0</v>
      </c>
      <c r="J69" s="53">
        <f t="shared" si="13"/>
        <v>0</v>
      </c>
      <c r="K69" s="53">
        <f t="shared" si="13"/>
        <v>0</v>
      </c>
      <c r="L69" s="53">
        <f t="shared" si="13"/>
        <v>0</v>
      </c>
      <c r="M69" s="53">
        <f t="shared" si="13"/>
        <v>0</v>
      </c>
      <c r="N69" s="53">
        <f t="shared" si="13"/>
        <v>0</v>
      </c>
      <c r="O69" s="53">
        <f t="shared" si="13"/>
        <v>0</v>
      </c>
      <c r="P69" s="58">
        <f t="shared" si="13"/>
        <v>0</v>
      </c>
    </row>
    <row r="70" spans="1:16" x14ac:dyDescent="0.2">
      <c r="A70" s="11"/>
      <c r="B70" s="12"/>
      <c r="C70" s="12"/>
      <c r="D70" s="12"/>
      <c r="E70" s="12"/>
      <c r="F70" s="12"/>
      <c r="G70" s="12"/>
      <c r="H70" s="12"/>
      <c r="I70" s="12"/>
      <c r="J70" s="12"/>
      <c r="K70" s="12"/>
      <c r="L70" s="12"/>
      <c r="M70" s="12"/>
      <c r="N70" s="12"/>
      <c r="O70" s="12"/>
      <c r="P70" s="14"/>
    </row>
    <row r="71" spans="1:16" ht="13.5" thickBot="1" x14ac:dyDescent="0.25">
      <c r="A71" s="11"/>
      <c r="B71" s="42"/>
      <c r="C71" s="12"/>
      <c r="D71" s="12"/>
      <c r="E71" s="12"/>
      <c r="F71" s="12"/>
      <c r="G71" s="12"/>
      <c r="H71" s="12"/>
      <c r="I71" s="12"/>
      <c r="J71" s="12"/>
      <c r="K71" s="12"/>
      <c r="L71" s="12"/>
      <c r="M71" s="12"/>
      <c r="N71" s="12"/>
      <c r="O71" s="12"/>
      <c r="P71" s="14"/>
    </row>
    <row r="72" spans="1:16" x14ac:dyDescent="0.2">
      <c r="A72" s="11"/>
      <c r="B72" s="12"/>
      <c r="C72" s="12"/>
      <c r="D72" s="12"/>
      <c r="E72" s="12"/>
      <c r="F72" s="31"/>
      <c r="G72" s="12"/>
      <c r="H72" s="26"/>
      <c r="I72" s="27"/>
      <c r="J72" s="27"/>
      <c r="K72" s="27"/>
      <c r="L72" s="28"/>
      <c r="M72" s="12"/>
      <c r="N72" s="12"/>
      <c r="O72" s="12"/>
      <c r="P72" s="14"/>
    </row>
    <row r="73" spans="1:16" x14ac:dyDescent="0.2">
      <c r="A73" s="32" t="s">
        <v>88</v>
      </c>
      <c r="B73" s="33"/>
      <c r="C73" s="33"/>
      <c r="D73" s="33"/>
      <c r="E73" s="33"/>
      <c r="F73" s="12" t="s">
        <v>89</v>
      </c>
      <c r="G73" s="12"/>
      <c r="H73" s="43" t="s">
        <v>116</v>
      </c>
      <c r="I73" s="12"/>
      <c r="J73" s="12"/>
      <c r="K73" s="13"/>
      <c r="L73" s="30"/>
      <c r="M73" s="12"/>
      <c r="N73" s="12"/>
      <c r="O73" s="12"/>
      <c r="P73" s="14"/>
    </row>
    <row r="74" spans="1:16" x14ac:dyDescent="0.2">
      <c r="A74" s="11" t="s">
        <v>117</v>
      </c>
      <c r="B74" s="12"/>
      <c r="C74" s="12"/>
      <c r="D74" s="12"/>
      <c r="E74" s="12"/>
      <c r="F74" s="12"/>
      <c r="G74" s="12"/>
      <c r="H74" s="29"/>
      <c r="I74" s="12"/>
      <c r="J74" s="12"/>
      <c r="K74" s="12"/>
      <c r="L74" s="30"/>
      <c r="M74" s="12"/>
      <c r="N74" s="12"/>
      <c r="O74" s="12"/>
      <c r="P74" s="14"/>
    </row>
    <row r="75" spans="1:16" x14ac:dyDescent="0.2">
      <c r="A75" s="11"/>
      <c r="B75" s="12"/>
      <c r="C75" s="12"/>
      <c r="D75" s="12"/>
      <c r="E75" s="12"/>
      <c r="F75" s="12"/>
      <c r="G75" s="12"/>
      <c r="H75" s="34" t="s">
        <v>118</v>
      </c>
      <c r="I75" s="12"/>
      <c r="J75" s="12"/>
      <c r="K75" s="52">
        <f>L4</f>
        <v>0</v>
      </c>
      <c r="L75" s="30"/>
      <c r="M75" s="12"/>
      <c r="N75" s="12"/>
      <c r="O75" s="12"/>
      <c r="P75" s="14"/>
    </row>
    <row r="76" spans="1:16" x14ac:dyDescent="0.2">
      <c r="A76" s="11"/>
      <c r="B76" s="12"/>
      <c r="C76" s="12"/>
      <c r="D76" s="12"/>
      <c r="E76" s="12"/>
      <c r="F76" s="12"/>
      <c r="G76" s="12"/>
      <c r="H76" s="34" t="s">
        <v>119</v>
      </c>
      <c r="I76" s="12"/>
      <c r="J76" s="12"/>
      <c r="K76" s="52">
        <f>SUM(C69:P69)</f>
        <v>0</v>
      </c>
      <c r="L76" s="30"/>
      <c r="M76" s="12"/>
      <c r="N76" s="12"/>
      <c r="O76" s="12"/>
      <c r="P76" s="14"/>
    </row>
    <row r="77" spans="1:16" x14ac:dyDescent="0.2">
      <c r="A77" s="11"/>
      <c r="B77" s="12"/>
      <c r="C77" s="12"/>
      <c r="D77" s="12"/>
      <c r="E77" s="12"/>
      <c r="F77" s="31"/>
      <c r="G77" s="12"/>
      <c r="H77" s="34" t="s">
        <v>120</v>
      </c>
      <c r="I77" s="12"/>
      <c r="J77" s="12"/>
      <c r="K77" s="52">
        <f>N39</f>
        <v>0</v>
      </c>
      <c r="L77" s="30"/>
      <c r="M77" s="12"/>
      <c r="N77" s="12"/>
      <c r="O77" s="12"/>
      <c r="P77" s="14"/>
    </row>
    <row r="78" spans="1:16" x14ac:dyDescent="0.2">
      <c r="A78" s="32" t="s">
        <v>121</v>
      </c>
      <c r="B78" s="33"/>
      <c r="C78" s="33"/>
      <c r="D78" s="33"/>
      <c r="E78" s="33"/>
      <c r="F78" s="33" t="s">
        <v>89</v>
      </c>
      <c r="G78" s="12"/>
      <c r="H78" s="34" t="s">
        <v>122</v>
      </c>
      <c r="I78" s="12"/>
      <c r="J78" s="12"/>
      <c r="K78" s="52">
        <f>K75+K76-K77</f>
        <v>0</v>
      </c>
      <c r="L78" s="30"/>
      <c r="M78" s="12"/>
      <c r="N78" s="12"/>
      <c r="O78" s="12"/>
      <c r="P78" s="14"/>
    </row>
    <row r="79" spans="1:16" x14ac:dyDescent="0.2">
      <c r="A79" s="11" t="s">
        <v>100</v>
      </c>
      <c r="B79" s="12"/>
      <c r="C79" s="12"/>
      <c r="D79" s="12"/>
      <c r="E79" s="12"/>
      <c r="F79" s="12"/>
      <c r="G79" s="12"/>
      <c r="H79" s="29"/>
      <c r="I79" s="12"/>
      <c r="J79" s="12"/>
      <c r="K79" s="54"/>
      <c r="L79" s="30"/>
      <c r="M79" s="12"/>
      <c r="N79" s="12"/>
      <c r="O79" s="12"/>
      <c r="P79" s="14"/>
    </row>
    <row r="80" spans="1:16" x14ac:dyDescent="0.2">
      <c r="A80" s="11"/>
      <c r="B80" s="12"/>
      <c r="C80" s="12"/>
      <c r="D80" s="12"/>
      <c r="E80" s="12"/>
      <c r="F80" s="12"/>
      <c r="G80" s="12"/>
      <c r="H80" s="55" t="s">
        <v>123</v>
      </c>
      <c r="I80" s="12"/>
      <c r="J80" s="12"/>
      <c r="K80" s="52">
        <f>SUM(C62:P62)</f>
        <v>0</v>
      </c>
      <c r="L80" s="30"/>
      <c r="M80" s="12"/>
      <c r="N80" s="12"/>
      <c r="O80" s="12"/>
      <c r="P80" s="14"/>
    </row>
    <row r="81" spans="1:16" ht="13.5" thickBot="1" x14ac:dyDescent="0.25">
      <c r="A81" s="11"/>
      <c r="B81" s="12"/>
      <c r="C81" s="12"/>
      <c r="D81" s="12"/>
      <c r="E81" s="12"/>
      <c r="F81" s="12"/>
      <c r="G81" s="12"/>
      <c r="H81" s="36"/>
      <c r="I81" s="37"/>
      <c r="J81" s="37"/>
      <c r="K81" s="37"/>
      <c r="L81" s="38"/>
      <c r="M81" s="12"/>
      <c r="N81" s="12"/>
      <c r="O81" s="12"/>
      <c r="P81" s="14"/>
    </row>
    <row r="82" spans="1:16" ht="13.5" thickBot="1" x14ac:dyDescent="0.25">
      <c r="A82" s="39"/>
      <c r="B82" s="40"/>
      <c r="C82" s="40"/>
      <c r="D82" s="40"/>
      <c r="E82" s="40"/>
      <c r="F82" s="40"/>
      <c r="G82" s="40"/>
      <c r="H82" s="40"/>
      <c r="I82" s="40"/>
      <c r="J82" s="40"/>
      <c r="K82" s="40"/>
      <c r="L82" s="40"/>
      <c r="M82" s="40"/>
      <c r="N82" s="40"/>
      <c r="O82" s="40"/>
      <c r="P82" s="41"/>
    </row>
    <row r="83" spans="1:16" ht="13.5" thickTop="1" x14ac:dyDescent="0.2"/>
    <row r="85" spans="1:16" x14ac:dyDescent="0.2">
      <c r="D85" s="56"/>
    </row>
    <row r="86" spans="1:16" x14ac:dyDescent="0.2">
      <c r="D86" s="56"/>
    </row>
    <row r="87" spans="1:16" x14ac:dyDescent="0.2">
      <c r="D87" s="56"/>
    </row>
    <row r="88" spans="1:16" x14ac:dyDescent="0.2">
      <c r="D88" s="56"/>
    </row>
    <row r="89" spans="1:16" x14ac:dyDescent="0.2">
      <c r="D89" s="56"/>
    </row>
  </sheetData>
  <sheetProtection algorithmName="SHA-512" hashValue="FSgL93WPIYVs7iMobcveYoNTt0SgLajQY2+2jXwiHq0+nEhZBMyvdH/Ymg3tdA0zQwj7oT1LLKWanY1koKR/AQ==" saltValue="yChzrOXotVUbP0L1wpYXQg==" spinCount="100000" sheet="1" objects="1" scenarios="1"/>
  <mergeCells count="7">
    <mergeCell ref="D3:G3"/>
    <mergeCell ref="D5:G5"/>
    <mergeCell ref="J34:M34"/>
    <mergeCell ref="M2:P2"/>
    <mergeCell ref="M3:P3"/>
    <mergeCell ref="M4:P4"/>
    <mergeCell ref="M5:P5"/>
  </mergeCells>
  <hyperlinks>
    <hyperlink ref="M4:M5" r:id="rId1" display="     View Leave and " xr:uid="{4940A67E-1A5F-43BA-9447-9C58AAD6D9EE}"/>
    <hyperlink ref="M3" r:id="rId2" display="ESS to apply for Leave" xr:uid="{407ED398-0878-44F6-BDF7-7E7B00040FE4}"/>
    <hyperlink ref="M4" r:id="rId3" display="View Leave, Attendance and " xr:uid="{9A370828-B30D-498A-A660-5D9E84C2B485}"/>
    <hyperlink ref="M5" r:id="rId4" display="Overtime Policies (HUPP 5.6)" xr:uid="{43204FF6-4940-4248-A9B1-E2F79818612B}"/>
    <hyperlink ref="M4:P4" r:id="rId5" display="Leave Entitlements" xr:uid="{1204A26F-BBB6-480E-9CC5-27E4105C6CC6}"/>
    <hyperlink ref="M5:P5" r:id="rId6" display="Attendance, Hours of Work and Overtime Procedures" xr:uid="{22E554CD-EC26-41F8-847E-B63EC0C458B9}"/>
    <hyperlink ref="M3:P3" r:id="rId7" display="Workday to apply for Leave" xr:uid="{45D48702-0824-4722-8288-3F0DA6296545}"/>
  </hyperlinks>
  <pageMargins left="0.2" right="0.23" top="0.37" bottom="0.2" header="0.35" footer="0.2"/>
  <pageSetup paperSize="9" scale="94" fitToHeight="2" orientation="landscape" horizontalDpi="4294967295" verticalDpi="4294967295" r:id="rId8"/>
  <headerFooter alignWithMargins="0"/>
  <rowBreaks count="1" manualBreakCount="1">
    <brk id="45" max="16383" man="1"/>
  </rowBreaks>
  <drawing r:id="rId9"/>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9">
    <tabColor theme="5"/>
    <pageSetUpPr autoPageBreaks="0"/>
  </sheetPr>
  <dimension ref="A1:Q89"/>
  <sheetViews>
    <sheetView zoomScaleNormal="100" workbookViewId="0">
      <selection sqref="A1:XFD1048576"/>
    </sheetView>
  </sheetViews>
  <sheetFormatPr defaultColWidth="11.42578125" defaultRowHeight="12.75" x14ac:dyDescent="0.2"/>
  <sheetData>
    <row r="1" spans="1:17" ht="22.5" customHeight="1" x14ac:dyDescent="0.25">
      <c r="A1" s="155"/>
      <c r="B1" s="27"/>
      <c r="C1" s="156" t="s">
        <v>0</v>
      </c>
      <c r="D1" s="27"/>
      <c r="E1" s="27"/>
      <c r="F1" s="27"/>
      <c r="G1" s="157"/>
      <c r="H1" s="158"/>
      <c r="I1" s="159"/>
      <c r="J1" s="158"/>
      <c r="K1" s="160"/>
      <c r="L1" s="27"/>
      <c r="M1" s="27"/>
      <c r="N1" s="27"/>
      <c r="O1" s="27"/>
      <c r="P1" s="28"/>
    </row>
    <row r="2" spans="1:17" ht="12.75" customHeight="1" x14ac:dyDescent="0.2">
      <c r="A2" s="60"/>
      <c r="B2" s="12"/>
      <c r="C2" s="184" t="s">
        <v>36</v>
      </c>
      <c r="D2" s="185">
        <f>SUM('27Aug-9Sep'!D2,14)</f>
        <v>43352</v>
      </c>
      <c r="E2" s="186" t="s">
        <v>37</v>
      </c>
      <c r="F2" s="187"/>
      <c r="G2" s="188"/>
      <c r="H2" s="189" t="s">
        <v>38</v>
      </c>
      <c r="I2" s="190"/>
      <c r="J2" s="190"/>
      <c r="K2" s="190"/>
      <c r="L2" s="191">
        <f>+'27Aug-9Sep'!K41</f>
        <v>-52.260416666666671</v>
      </c>
      <c r="M2" s="306" t="s">
        <v>39</v>
      </c>
      <c r="N2" s="307"/>
      <c r="O2" s="307"/>
      <c r="P2" s="308"/>
    </row>
    <row r="3" spans="1:17" ht="12.75" customHeight="1" x14ac:dyDescent="0.2">
      <c r="A3" s="60"/>
      <c r="B3" s="12"/>
      <c r="C3" s="118" t="s">
        <v>40</v>
      </c>
      <c r="D3" s="302" t="str">
        <f>+'27Aug-9Sep'!D3</f>
        <v>Your Name Goes here</v>
      </c>
      <c r="E3" s="303"/>
      <c r="F3" s="303"/>
      <c r="G3" s="304"/>
      <c r="H3" s="122"/>
      <c r="I3" s="120"/>
      <c r="J3" s="120"/>
      <c r="K3" s="120"/>
      <c r="L3" s="121"/>
      <c r="M3" s="309" t="s">
        <v>42</v>
      </c>
      <c r="N3" s="310"/>
      <c r="O3" s="310"/>
      <c r="P3" s="311"/>
    </row>
    <row r="4" spans="1:17" x14ac:dyDescent="0.2">
      <c r="A4" s="60"/>
      <c r="B4" s="12"/>
      <c r="C4" s="118" t="s">
        <v>43</v>
      </c>
      <c r="D4" s="149" t="str">
        <f>+'27Aug-9Sep'!D4</f>
        <v>Pos no.</v>
      </c>
      <c r="E4" s="150"/>
      <c r="F4" s="214" t="s">
        <v>45</v>
      </c>
      <c r="G4" s="151" t="str">
        <f>'27Aug-9Sep'!G4</f>
        <v>Emp ID</v>
      </c>
      <c r="H4" s="122" t="s">
        <v>47</v>
      </c>
      <c r="I4" s="122"/>
      <c r="J4" s="120"/>
      <c r="K4" s="120"/>
      <c r="L4" s="123">
        <f>'27Aug-9Sep'!K78</f>
        <v>0</v>
      </c>
      <c r="M4" s="309" t="s">
        <v>48</v>
      </c>
      <c r="N4" s="310"/>
      <c r="O4" s="310"/>
      <c r="P4" s="311"/>
    </row>
    <row r="5" spans="1:17" ht="13.5" customHeight="1" x14ac:dyDescent="0.2">
      <c r="A5" s="60"/>
      <c r="B5" s="12"/>
      <c r="C5" s="192" t="s">
        <v>49</v>
      </c>
      <c r="D5" s="315" t="str">
        <f>+'27Aug-9Sep'!D5</f>
        <v>Your Unit Name goes here</v>
      </c>
      <c r="E5" s="316"/>
      <c r="F5" s="316"/>
      <c r="G5" s="317"/>
      <c r="H5" s="193" t="s">
        <v>51</v>
      </c>
      <c r="I5" s="193"/>
      <c r="J5" s="194"/>
      <c r="K5" s="194"/>
      <c r="L5" s="195" t="str">
        <f>'27Aug-9Sep'!L5</f>
        <v>FLEX</v>
      </c>
      <c r="M5" s="312" t="s">
        <v>53</v>
      </c>
      <c r="N5" s="313"/>
      <c r="O5" s="313"/>
      <c r="P5" s="314"/>
    </row>
    <row r="6" spans="1:17" x14ac:dyDescent="0.2">
      <c r="A6" s="60"/>
      <c r="B6" s="13"/>
      <c r="C6" s="182" t="s">
        <v>54</v>
      </c>
      <c r="D6" s="146" t="s">
        <v>55</v>
      </c>
      <c r="E6" s="146" t="s">
        <v>56</v>
      </c>
      <c r="F6" s="146" t="s">
        <v>57</v>
      </c>
      <c r="G6" s="146" t="s">
        <v>58</v>
      </c>
      <c r="H6" s="146" t="s">
        <v>59</v>
      </c>
      <c r="I6" s="146" t="s">
        <v>60</v>
      </c>
      <c r="J6" s="146" t="s">
        <v>54</v>
      </c>
      <c r="K6" s="146" t="s">
        <v>55</v>
      </c>
      <c r="L6" s="146" t="s">
        <v>56</v>
      </c>
      <c r="M6" s="146" t="s">
        <v>57</v>
      </c>
      <c r="N6" s="146" t="s">
        <v>58</v>
      </c>
      <c r="O6" s="146" t="s">
        <v>59</v>
      </c>
      <c r="P6" s="183" t="s">
        <v>60</v>
      </c>
    </row>
    <row r="7" spans="1:17" ht="13.5" thickBot="1" x14ac:dyDescent="0.25">
      <c r="A7" s="60"/>
      <c r="B7" s="13"/>
      <c r="C7" s="114">
        <f>D2</f>
        <v>43352</v>
      </c>
      <c r="D7" s="115">
        <f>$C$7+1</f>
        <v>43353</v>
      </c>
      <c r="E7" s="115">
        <f>$C$7+2</f>
        <v>43354</v>
      </c>
      <c r="F7" s="115">
        <f>$C$7+3</f>
        <v>43355</v>
      </c>
      <c r="G7" s="115">
        <f>$C$7+4</f>
        <v>43356</v>
      </c>
      <c r="H7" s="115">
        <f>$C$7+5</f>
        <v>43357</v>
      </c>
      <c r="I7" s="115">
        <f>$C$7+6</f>
        <v>43358</v>
      </c>
      <c r="J7" s="115">
        <f>$C$7+7</f>
        <v>43359</v>
      </c>
      <c r="K7" s="115">
        <f>$C$7+8</f>
        <v>43360</v>
      </c>
      <c r="L7" s="115">
        <f>$C$7+9</f>
        <v>43361</v>
      </c>
      <c r="M7" s="115">
        <f>$C$7+10</f>
        <v>43362</v>
      </c>
      <c r="N7" s="115">
        <f>$C$7+11</f>
        <v>43363</v>
      </c>
      <c r="O7" s="115">
        <f>$C$7+12</f>
        <v>43364</v>
      </c>
      <c r="P7" s="162">
        <f>$C$7+13</f>
        <v>43365</v>
      </c>
      <c r="Q7" s="1"/>
    </row>
    <row r="8" spans="1:17" ht="13.5" thickBot="1" x14ac:dyDescent="0.25">
      <c r="A8" s="118" t="s">
        <v>61</v>
      </c>
      <c r="B8" s="120"/>
      <c r="C8" s="220">
        <f>'27Aug-9Sep'!C8</f>
        <v>0</v>
      </c>
      <c r="D8" s="227">
        <f>'27Aug-9Sep'!D8</f>
        <v>0</v>
      </c>
      <c r="E8" s="230">
        <f>'27Aug-9Sep'!E8</f>
        <v>0.30208333333333331</v>
      </c>
      <c r="F8" s="228">
        <f>'27Aug-9Sep'!F8</f>
        <v>0.30208333333333331</v>
      </c>
      <c r="G8" s="230">
        <f>'27Aug-9Sep'!G8</f>
        <v>0.30208333333333331</v>
      </c>
      <c r="H8" s="228">
        <f>'27Aug-9Sep'!H8</f>
        <v>0.30208333333333331</v>
      </c>
      <c r="I8" s="230">
        <f>'27Aug-9Sep'!I8</f>
        <v>0.30208333333333331</v>
      </c>
      <c r="J8" s="227">
        <f>'27Aug-9Sep'!J8</f>
        <v>0</v>
      </c>
      <c r="K8" s="227">
        <f>'27Aug-9Sep'!K8</f>
        <v>0</v>
      </c>
      <c r="L8" s="230">
        <f>'27Aug-9Sep'!L8</f>
        <v>0.30208333333333331</v>
      </c>
      <c r="M8" s="228">
        <f>'27Aug-9Sep'!M8</f>
        <v>0.30208333333333331</v>
      </c>
      <c r="N8" s="230">
        <f>'27Aug-9Sep'!N8</f>
        <v>0.30208333333333331</v>
      </c>
      <c r="O8" s="228">
        <f>'27Aug-9Sep'!O8</f>
        <v>0.30208333333333331</v>
      </c>
      <c r="P8" s="230">
        <f>'27Aug-9Sep'!P8</f>
        <v>0.30208333333333331</v>
      </c>
      <c r="Q8" s="1"/>
    </row>
    <row r="9" spans="1:17" x14ac:dyDescent="0.2">
      <c r="A9" s="163" t="s">
        <v>62</v>
      </c>
      <c r="B9" s="98" t="s">
        <v>63</v>
      </c>
      <c r="C9" s="221">
        <v>0</v>
      </c>
      <c r="D9" s="221">
        <v>0</v>
      </c>
      <c r="E9" s="231">
        <v>0</v>
      </c>
      <c r="F9" s="229">
        <v>0</v>
      </c>
      <c r="G9" s="231">
        <v>0</v>
      </c>
      <c r="H9" s="229">
        <v>0</v>
      </c>
      <c r="I9" s="231">
        <v>0</v>
      </c>
      <c r="J9" s="221">
        <v>0</v>
      </c>
      <c r="K9" s="221">
        <v>0</v>
      </c>
      <c r="L9" s="231">
        <v>0</v>
      </c>
      <c r="M9" s="229">
        <v>0</v>
      </c>
      <c r="N9" s="231">
        <v>0</v>
      </c>
      <c r="O9" s="229">
        <v>0</v>
      </c>
      <c r="P9" s="231">
        <v>0</v>
      </c>
    </row>
    <row r="10" spans="1:17" x14ac:dyDescent="0.2">
      <c r="A10" s="164"/>
      <c r="B10" s="98" t="s">
        <v>64</v>
      </c>
      <c r="C10" s="221">
        <v>0</v>
      </c>
      <c r="D10" s="221">
        <v>0</v>
      </c>
      <c r="E10" s="231">
        <v>0</v>
      </c>
      <c r="F10" s="229">
        <v>0</v>
      </c>
      <c r="G10" s="231">
        <v>0</v>
      </c>
      <c r="H10" s="229">
        <v>0</v>
      </c>
      <c r="I10" s="231">
        <v>0</v>
      </c>
      <c r="J10" s="221">
        <v>0</v>
      </c>
      <c r="K10" s="221">
        <v>0</v>
      </c>
      <c r="L10" s="231">
        <v>0</v>
      </c>
      <c r="M10" s="229">
        <v>0</v>
      </c>
      <c r="N10" s="231">
        <v>0</v>
      </c>
      <c r="O10" s="229">
        <v>0</v>
      </c>
      <c r="P10" s="231">
        <v>0</v>
      </c>
    </row>
    <row r="11" spans="1:17" x14ac:dyDescent="0.2">
      <c r="A11" s="164"/>
      <c r="B11" s="98" t="s">
        <v>63</v>
      </c>
      <c r="C11" s="221"/>
      <c r="D11" s="221"/>
      <c r="E11" s="231"/>
      <c r="F11" s="229"/>
      <c r="G11" s="231"/>
      <c r="H11" s="229"/>
      <c r="I11" s="231"/>
      <c r="J11" s="221"/>
      <c r="K11" s="221"/>
      <c r="L11" s="231"/>
      <c r="M11" s="229"/>
      <c r="N11" s="231"/>
      <c r="O11" s="229"/>
      <c r="P11" s="236"/>
    </row>
    <row r="12" spans="1:17" x14ac:dyDescent="0.2">
      <c r="A12" s="164"/>
      <c r="B12" s="98" t="s">
        <v>64</v>
      </c>
      <c r="C12" s="221"/>
      <c r="D12" s="221"/>
      <c r="E12" s="231"/>
      <c r="F12" s="229"/>
      <c r="G12" s="231"/>
      <c r="H12" s="229"/>
      <c r="I12" s="231"/>
      <c r="J12" s="221"/>
      <c r="K12" s="221"/>
      <c r="L12" s="231"/>
      <c r="M12" s="229"/>
      <c r="N12" s="231"/>
      <c r="O12" s="229"/>
      <c r="P12" s="236"/>
    </row>
    <row r="13" spans="1:17" ht="13.5" thickBot="1" x14ac:dyDescent="0.25">
      <c r="A13" s="165"/>
      <c r="B13" s="99" t="s">
        <v>65</v>
      </c>
      <c r="C13" s="100">
        <f t="shared" ref="C13:P13" si="0">(C10-C9)+(C12-C11)</f>
        <v>0</v>
      </c>
      <c r="D13" s="100">
        <f t="shared" si="0"/>
        <v>0</v>
      </c>
      <c r="E13" s="100">
        <f t="shared" si="0"/>
        <v>0</v>
      </c>
      <c r="F13" s="100">
        <f t="shared" si="0"/>
        <v>0</v>
      </c>
      <c r="G13" s="100">
        <f t="shared" si="0"/>
        <v>0</v>
      </c>
      <c r="H13" s="100">
        <f t="shared" si="0"/>
        <v>0</v>
      </c>
      <c r="I13" s="100">
        <f t="shared" si="0"/>
        <v>0</v>
      </c>
      <c r="J13" s="100">
        <f t="shared" si="0"/>
        <v>0</v>
      </c>
      <c r="K13" s="100">
        <f t="shared" si="0"/>
        <v>0</v>
      </c>
      <c r="L13" s="100">
        <f t="shared" si="0"/>
        <v>0</v>
      </c>
      <c r="M13" s="100">
        <f t="shared" si="0"/>
        <v>0</v>
      </c>
      <c r="N13" s="100">
        <f t="shared" si="0"/>
        <v>0</v>
      </c>
      <c r="O13" s="100">
        <f t="shared" si="0"/>
        <v>0</v>
      </c>
      <c r="P13" s="166">
        <f t="shared" si="0"/>
        <v>0</v>
      </c>
    </row>
    <row r="14" spans="1:17" x14ac:dyDescent="0.2">
      <c r="A14" s="167" t="s">
        <v>66</v>
      </c>
      <c r="B14" s="101" t="s">
        <v>63</v>
      </c>
      <c r="C14" s="222">
        <v>0</v>
      </c>
      <c r="D14" s="222">
        <v>0</v>
      </c>
      <c r="E14" s="232">
        <v>0</v>
      </c>
      <c r="F14" s="240">
        <v>0</v>
      </c>
      <c r="G14" s="232">
        <v>0</v>
      </c>
      <c r="H14" s="240">
        <v>0</v>
      </c>
      <c r="I14" s="232">
        <v>0</v>
      </c>
      <c r="J14" s="222">
        <v>0</v>
      </c>
      <c r="K14" s="222">
        <v>0</v>
      </c>
      <c r="L14" s="231">
        <v>0</v>
      </c>
      <c r="M14" s="240">
        <v>0</v>
      </c>
      <c r="N14" s="231">
        <v>0</v>
      </c>
      <c r="O14" s="240">
        <v>0</v>
      </c>
      <c r="P14" s="231">
        <v>0</v>
      </c>
    </row>
    <row r="15" spans="1:17" x14ac:dyDescent="0.2">
      <c r="A15" s="164"/>
      <c r="B15" s="98" t="s">
        <v>64</v>
      </c>
      <c r="C15" s="221">
        <v>0</v>
      </c>
      <c r="D15" s="221">
        <v>0</v>
      </c>
      <c r="E15" s="231">
        <v>0</v>
      </c>
      <c r="F15" s="229">
        <v>0</v>
      </c>
      <c r="G15" s="231">
        <v>0</v>
      </c>
      <c r="H15" s="229">
        <v>0</v>
      </c>
      <c r="I15" s="231">
        <v>0</v>
      </c>
      <c r="J15" s="221">
        <v>0</v>
      </c>
      <c r="K15" s="221">
        <v>0</v>
      </c>
      <c r="L15" s="231">
        <v>0</v>
      </c>
      <c r="M15" s="229">
        <v>0</v>
      </c>
      <c r="N15" s="231">
        <v>0</v>
      </c>
      <c r="O15" s="229">
        <v>0</v>
      </c>
      <c r="P15" s="231">
        <v>0</v>
      </c>
    </row>
    <row r="16" spans="1:17" x14ac:dyDescent="0.2">
      <c r="A16" s="164"/>
      <c r="B16" s="98" t="s">
        <v>63</v>
      </c>
      <c r="C16" s="221"/>
      <c r="D16" s="221"/>
      <c r="E16" s="231"/>
      <c r="F16" s="229"/>
      <c r="G16" s="231"/>
      <c r="H16" s="229"/>
      <c r="I16" s="231"/>
      <c r="J16" s="221"/>
      <c r="K16" s="221"/>
      <c r="L16" s="231"/>
      <c r="M16" s="229"/>
      <c r="N16" s="231"/>
      <c r="O16" s="229"/>
      <c r="P16" s="236"/>
    </row>
    <row r="17" spans="1:16" x14ac:dyDescent="0.2">
      <c r="A17" s="164"/>
      <c r="B17" s="98" t="s">
        <v>64</v>
      </c>
      <c r="C17" s="221"/>
      <c r="D17" s="221"/>
      <c r="E17" s="231"/>
      <c r="F17" s="229"/>
      <c r="G17" s="231"/>
      <c r="H17" s="229"/>
      <c r="I17" s="231"/>
      <c r="J17" s="221"/>
      <c r="K17" s="221"/>
      <c r="L17" s="231"/>
      <c r="M17" s="229"/>
      <c r="N17" s="231"/>
      <c r="O17" s="229"/>
      <c r="P17" s="236"/>
    </row>
    <row r="18" spans="1:16" ht="13.5" thickBot="1" x14ac:dyDescent="0.25">
      <c r="A18" s="164"/>
      <c r="B18" s="102" t="s">
        <v>65</v>
      </c>
      <c r="C18" s="100">
        <f t="shared" ref="C18:P18" si="1">(C15-C14)+(C17-C16)</f>
        <v>0</v>
      </c>
      <c r="D18" s="100">
        <f t="shared" si="1"/>
        <v>0</v>
      </c>
      <c r="E18" s="100">
        <f t="shared" si="1"/>
        <v>0</v>
      </c>
      <c r="F18" s="100">
        <f t="shared" si="1"/>
        <v>0</v>
      </c>
      <c r="G18" s="100">
        <f t="shared" si="1"/>
        <v>0</v>
      </c>
      <c r="H18" s="100">
        <f t="shared" si="1"/>
        <v>0</v>
      </c>
      <c r="I18" s="100">
        <f t="shared" si="1"/>
        <v>0</v>
      </c>
      <c r="J18" s="100">
        <f t="shared" si="1"/>
        <v>0</v>
      </c>
      <c r="K18" s="100">
        <f t="shared" si="1"/>
        <v>0</v>
      </c>
      <c r="L18" s="100">
        <f t="shared" si="1"/>
        <v>0</v>
      </c>
      <c r="M18" s="100">
        <f t="shared" si="1"/>
        <v>0</v>
      </c>
      <c r="N18" s="100">
        <f t="shared" si="1"/>
        <v>0</v>
      </c>
      <c r="O18" s="100">
        <f t="shared" si="1"/>
        <v>0</v>
      </c>
      <c r="P18" s="166">
        <f t="shared" si="1"/>
        <v>0</v>
      </c>
    </row>
    <row r="19" spans="1:16" ht="13.5" thickBot="1" x14ac:dyDescent="0.25">
      <c r="A19" s="168" t="s">
        <v>67</v>
      </c>
      <c r="B19" s="103"/>
      <c r="C19" s="104">
        <f t="shared" ref="C19:P19" si="2">C13+C18</f>
        <v>0</v>
      </c>
      <c r="D19" s="104">
        <f t="shared" si="2"/>
        <v>0</v>
      </c>
      <c r="E19" s="104">
        <f t="shared" si="2"/>
        <v>0</v>
      </c>
      <c r="F19" s="104">
        <f t="shared" si="2"/>
        <v>0</v>
      </c>
      <c r="G19" s="104">
        <f t="shared" si="2"/>
        <v>0</v>
      </c>
      <c r="H19" s="104">
        <f t="shared" si="2"/>
        <v>0</v>
      </c>
      <c r="I19" s="104">
        <f t="shared" si="2"/>
        <v>0</v>
      </c>
      <c r="J19" s="104">
        <f t="shared" si="2"/>
        <v>0</v>
      </c>
      <c r="K19" s="104">
        <f t="shared" si="2"/>
        <v>0</v>
      </c>
      <c r="L19" s="104">
        <f t="shared" si="2"/>
        <v>0</v>
      </c>
      <c r="M19" s="104">
        <f t="shared" si="2"/>
        <v>0</v>
      </c>
      <c r="N19" s="104">
        <f t="shared" si="2"/>
        <v>0</v>
      </c>
      <c r="O19" s="104">
        <f t="shared" si="2"/>
        <v>0</v>
      </c>
      <c r="P19" s="169">
        <f t="shared" si="2"/>
        <v>0</v>
      </c>
    </row>
    <row r="20" spans="1:16" x14ac:dyDescent="0.2">
      <c r="A20" s="164"/>
      <c r="B20" s="105" t="s">
        <v>68</v>
      </c>
      <c r="C20" s="221"/>
      <c r="D20" s="221"/>
      <c r="E20" s="231"/>
      <c r="F20" s="229"/>
      <c r="G20" s="231"/>
      <c r="H20" s="229"/>
      <c r="I20" s="231"/>
      <c r="J20" s="221"/>
      <c r="K20" s="221"/>
      <c r="L20" s="231"/>
      <c r="M20" s="229"/>
      <c r="N20" s="231"/>
      <c r="O20" s="229"/>
      <c r="P20" s="236"/>
    </row>
    <row r="21" spans="1:16" x14ac:dyDescent="0.2">
      <c r="A21" s="167" t="s">
        <v>70</v>
      </c>
      <c r="B21" s="105" t="s">
        <v>71</v>
      </c>
      <c r="C21" s="221"/>
      <c r="D21" s="221"/>
      <c r="E21" s="231"/>
      <c r="F21" s="229"/>
      <c r="G21" s="231"/>
      <c r="H21" s="229"/>
      <c r="I21" s="231"/>
      <c r="J21" s="221"/>
      <c r="K21" s="221"/>
      <c r="L21" s="231"/>
      <c r="M21" s="229"/>
      <c r="N21" s="231"/>
      <c r="O21" s="229"/>
      <c r="P21" s="236"/>
    </row>
    <row r="22" spans="1:16" x14ac:dyDescent="0.2">
      <c r="A22" s="167" t="s">
        <v>72</v>
      </c>
      <c r="B22" s="105" t="s">
        <v>73</v>
      </c>
      <c r="C22" s="221"/>
      <c r="D22" s="221"/>
      <c r="E22" s="231"/>
      <c r="F22" s="229"/>
      <c r="G22" s="231"/>
      <c r="H22" s="229"/>
      <c r="I22" s="231"/>
      <c r="J22" s="221"/>
      <c r="K22" s="221"/>
      <c r="L22" s="231"/>
      <c r="M22" s="229"/>
      <c r="N22" s="231"/>
      <c r="O22" s="229"/>
      <c r="P22" s="236"/>
    </row>
    <row r="23" spans="1:16" x14ac:dyDescent="0.2">
      <c r="A23" s="167" t="s">
        <v>74</v>
      </c>
      <c r="B23" s="105" t="s">
        <v>75</v>
      </c>
      <c r="C23" s="221"/>
      <c r="D23" s="221"/>
      <c r="E23" s="231"/>
      <c r="F23" s="229"/>
      <c r="G23" s="231"/>
      <c r="H23" s="229"/>
      <c r="I23" s="231"/>
      <c r="J23" s="221"/>
      <c r="K23" s="221"/>
      <c r="L23" s="231"/>
      <c r="M23" s="229"/>
      <c r="N23" s="231"/>
      <c r="O23" s="229"/>
      <c r="P23" s="236"/>
    </row>
    <row r="24" spans="1:16" x14ac:dyDescent="0.2">
      <c r="A24" s="167" t="s">
        <v>76</v>
      </c>
      <c r="B24" s="105" t="s">
        <v>77</v>
      </c>
      <c r="C24" s="223"/>
      <c r="D24" s="221"/>
      <c r="E24" s="231"/>
      <c r="F24" s="229"/>
      <c r="G24" s="231"/>
      <c r="H24" s="229"/>
      <c r="I24" s="231"/>
      <c r="J24" s="221"/>
      <c r="K24" s="221"/>
      <c r="L24" s="231"/>
      <c r="M24" s="229"/>
      <c r="N24" s="231"/>
      <c r="O24" s="229"/>
      <c r="P24" s="236"/>
    </row>
    <row r="25" spans="1:16" ht="13.5" thickBot="1" x14ac:dyDescent="0.25">
      <c r="A25" s="164"/>
      <c r="B25" s="106" t="s">
        <v>78</v>
      </c>
      <c r="C25" s="224"/>
      <c r="D25" s="224"/>
      <c r="E25" s="233"/>
      <c r="F25" s="241"/>
      <c r="G25" s="233"/>
      <c r="H25" s="241"/>
      <c r="I25" s="233"/>
      <c r="J25" s="224"/>
      <c r="K25" s="224"/>
      <c r="L25" s="233"/>
      <c r="M25" s="241"/>
      <c r="N25" s="233"/>
      <c r="O25" s="241"/>
      <c r="P25" s="237"/>
    </row>
    <row r="26" spans="1:16" ht="13.5" thickBot="1" x14ac:dyDescent="0.25">
      <c r="A26" s="170" t="s">
        <v>79</v>
      </c>
      <c r="B26" s="107"/>
      <c r="C26" s="108">
        <f t="shared" ref="C26:P26" si="3">SUM(C20:C25)</f>
        <v>0</v>
      </c>
      <c r="D26" s="108">
        <f t="shared" si="3"/>
        <v>0</v>
      </c>
      <c r="E26" s="108">
        <f t="shared" si="3"/>
        <v>0</v>
      </c>
      <c r="F26" s="108">
        <f t="shared" si="3"/>
        <v>0</v>
      </c>
      <c r="G26" s="108">
        <f t="shared" si="3"/>
        <v>0</v>
      </c>
      <c r="H26" s="108">
        <f t="shared" si="3"/>
        <v>0</v>
      </c>
      <c r="I26" s="108">
        <f t="shared" si="3"/>
        <v>0</v>
      </c>
      <c r="J26" s="108">
        <f t="shared" si="3"/>
        <v>0</v>
      </c>
      <c r="K26" s="108">
        <f t="shared" si="3"/>
        <v>0</v>
      </c>
      <c r="L26" s="108">
        <f t="shared" si="3"/>
        <v>0</v>
      </c>
      <c r="M26" s="108">
        <f t="shared" si="3"/>
        <v>0</v>
      </c>
      <c r="N26" s="108">
        <f t="shared" si="3"/>
        <v>0</v>
      </c>
      <c r="O26" s="108">
        <f t="shared" si="3"/>
        <v>0</v>
      </c>
      <c r="P26" s="171">
        <f t="shared" si="3"/>
        <v>0</v>
      </c>
    </row>
    <row r="27" spans="1:16" ht="13.5" thickBot="1" x14ac:dyDescent="0.25">
      <c r="A27" s="172" t="s">
        <v>80</v>
      </c>
      <c r="B27" s="109"/>
      <c r="C27" s="110" t="str">
        <f t="shared" ref="C27:P27" si="4">IF(C29&gt;=C8,"0:00",C8-C29)</f>
        <v>0:00</v>
      </c>
      <c r="D27" s="110" t="str">
        <f t="shared" si="4"/>
        <v>0:00</v>
      </c>
      <c r="E27" s="110">
        <f t="shared" si="4"/>
        <v>0.30208333333333331</v>
      </c>
      <c r="F27" s="110">
        <f t="shared" si="4"/>
        <v>0.30208333333333331</v>
      </c>
      <c r="G27" s="110">
        <f t="shared" si="4"/>
        <v>0.30208333333333331</v>
      </c>
      <c r="H27" s="110">
        <f t="shared" si="4"/>
        <v>0.30208333333333331</v>
      </c>
      <c r="I27" s="110">
        <f t="shared" si="4"/>
        <v>0.30208333333333331</v>
      </c>
      <c r="J27" s="110" t="str">
        <f t="shared" si="4"/>
        <v>0:00</v>
      </c>
      <c r="K27" s="110" t="str">
        <f t="shared" si="4"/>
        <v>0:00</v>
      </c>
      <c r="L27" s="110">
        <f t="shared" si="4"/>
        <v>0.30208333333333331</v>
      </c>
      <c r="M27" s="110">
        <f t="shared" si="4"/>
        <v>0.30208333333333331</v>
      </c>
      <c r="N27" s="110">
        <f t="shared" si="4"/>
        <v>0.30208333333333331</v>
      </c>
      <c r="O27" s="110">
        <f t="shared" si="4"/>
        <v>0.30208333333333331</v>
      </c>
      <c r="P27" s="173">
        <f t="shared" si="4"/>
        <v>0.30208333333333331</v>
      </c>
    </row>
    <row r="28" spans="1:16" ht="13.5" thickBot="1" x14ac:dyDescent="0.25">
      <c r="A28" s="174" t="s">
        <v>81</v>
      </c>
      <c r="B28" s="111"/>
      <c r="C28" s="225" t="s">
        <v>82</v>
      </c>
      <c r="D28" s="225" t="s">
        <v>82</v>
      </c>
      <c r="E28" s="234" t="s">
        <v>82</v>
      </c>
      <c r="F28" s="242" t="s">
        <v>82</v>
      </c>
      <c r="G28" s="234" t="s">
        <v>82</v>
      </c>
      <c r="H28" s="242" t="s">
        <v>82</v>
      </c>
      <c r="I28" s="234" t="s">
        <v>82</v>
      </c>
      <c r="J28" s="225" t="s">
        <v>82</v>
      </c>
      <c r="K28" s="225" t="s">
        <v>82</v>
      </c>
      <c r="L28" s="234" t="s">
        <v>82</v>
      </c>
      <c r="M28" s="242" t="s">
        <v>82</v>
      </c>
      <c r="N28" s="234" t="s">
        <v>82</v>
      </c>
      <c r="O28" s="242" t="s">
        <v>82</v>
      </c>
      <c r="P28" s="238" t="s">
        <v>82</v>
      </c>
    </row>
    <row r="29" spans="1:16" ht="13.5" thickTop="1" x14ac:dyDescent="0.2">
      <c r="A29" s="175" t="s">
        <v>83</v>
      </c>
      <c r="B29" s="141"/>
      <c r="C29" s="145">
        <f t="shared" ref="C29:P29" si="5">C26+C19</f>
        <v>0</v>
      </c>
      <c r="D29" s="145">
        <f t="shared" si="5"/>
        <v>0</v>
      </c>
      <c r="E29" s="145">
        <f t="shared" si="5"/>
        <v>0</v>
      </c>
      <c r="F29" s="145">
        <f t="shared" si="5"/>
        <v>0</v>
      </c>
      <c r="G29" s="145">
        <f t="shared" si="5"/>
        <v>0</v>
      </c>
      <c r="H29" s="145">
        <f t="shared" si="5"/>
        <v>0</v>
      </c>
      <c r="I29" s="145">
        <f t="shared" si="5"/>
        <v>0</v>
      </c>
      <c r="J29" s="145">
        <f t="shared" si="5"/>
        <v>0</v>
      </c>
      <c r="K29" s="145">
        <f t="shared" si="5"/>
        <v>0</v>
      </c>
      <c r="L29" s="145">
        <f t="shared" si="5"/>
        <v>0</v>
      </c>
      <c r="M29" s="145">
        <f t="shared" si="5"/>
        <v>0</v>
      </c>
      <c r="N29" s="145">
        <f t="shared" si="5"/>
        <v>0</v>
      </c>
      <c r="O29" s="145">
        <f t="shared" si="5"/>
        <v>0</v>
      </c>
      <c r="P29" s="176">
        <f t="shared" si="5"/>
        <v>0</v>
      </c>
    </row>
    <row r="30" spans="1:16" x14ac:dyDescent="0.2">
      <c r="A30" s="177" t="s">
        <v>84</v>
      </c>
      <c r="B30" s="142"/>
      <c r="C30" s="226">
        <f>IF(L3 ="Y", 0-L2, L2)</f>
        <v>-52.260416666666671</v>
      </c>
      <c r="D30" s="226">
        <f t="shared" ref="D30:P30" si="6">C32</f>
        <v>-52.260416666666671</v>
      </c>
      <c r="E30" s="235">
        <f t="shared" si="6"/>
        <v>-52.260416666666671</v>
      </c>
      <c r="F30" s="243">
        <f t="shared" si="6"/>
        <v>-52.562500000000007</v>
      </c>
      <c r="G30" s="235">
        <f t="shared" si="6"/>
        <v>-52.864583333333343</v>
      </c>
      <c r="H30" s="243">
        <f t="shared" si="6"/>
        <v>-53.166666666666679</v>
      </c>
      <c r="I30" s="235">
        <f t="shared" si="6"/>
        <v>-53.468750000000014</v>
      </c>
      <c r="J30" s="226">
        <f t="shared" si="6"/>
        <v>-53.77083333333335</v>
      </c>
      <c r="K30" s="226">
        <f t="shared" si="6"/>
        <v>-53.77083333333335</v>
      </c>
      <c r="L30" s="235">
        <f t="shared" si="6"/>
        <v>-53.77083333333335</v>
      </c>
      <c r="M30" s="243">
        <f t="shared" si="6"/>
        <v>-54.072916666666686</v>
      </c>
      <c r="N30" s="235">
        <f t="shared" si="6"/>
        <v>-54.375000000000021</v>
      </c>
      <c r="O30" s="243">
        <f t="shared" si="6"/>
        <v>-54.677083333333357</v>
      </c>
      <c r="P30" s="239">
        <f t="shared" si="6"/>
        <v>-54.979166666666693</v>
      </c>
    </row>
    <row r="31" spans="1:16" x14ac:dyDescent="0.2">
      <c r="A31" s="177" t="s">
        <v>85</v>
      </c>
      <c r="B31" s="142"/>
      <c r="C31" s="226">
        <f t="shared" ref="C31:P31" si="7">IF(AND(C29=0,C27=0),"0:00", C29-C8)</f>
        <v>0</v>
      </c>
      <c r="D31" s="226">
        <f t="shared" si="7"/>
        <v>0</v>
      </c>
      <c r="E31" s="235">
        <f t="shared" si="7"/>
        <v>-0.30208333333333331</v>
      </c>
      <c r="F31" s="243">
        <f t="shared" si="7"/>
        <v>-0.30208333333333331</v>
      </c>
      <c r="G31" s="235">
        <f t="shared" si="7"/>
        <v>-0.30208333333333331</v>
      </c>
      <c r="H31" s="243">
        <f t="shared" si="7"/>
        <v>-0.30208333333333331</v>
      </c>
      <c r="I31" s="235">
        <f t="shared" si="7"/>
        <v>-0.30208333333333331</v>
      </c>
      <c r="J31" s="226">
        <f t="shared" si="7"/>
        <v>0</v>
      </c>
      <c r="K31" s="226">
        <f t="shared" si="7"/>
        <v>0</v>
      </c>
      <c r="L31" s="235">
        <f t="shared" si="7"/>
        <v>-0.30208333333333331</v>
      </c>
      <c r="M31" s="243">
        <f t="shared" si="7"/>
        <v>-0.30208333333333331</v>
      </c>
      <c r="N31" s="235">
        <f t="shared" si="7"/>
        <v>-0.30208333333333331</v>
      </c>
      <c r="O31" s="243">
        <f t="shared" si="7"/>
        <v>-0.30208333333333331</v>
      </c>
      <c r="P31" s="239">
        <f t="shared" si="7"/>
        <v>-0.30208333333333331</v>
      </c>
    </row>
    <row r="32" spans="1:16" ht="13.5" thickBot="1" x14ac:dyDescent="0.25">
      <c r="A32" s="178" t="s">
        <v>86</v>
      </c>
      <c r="B32" s="143"/>
      <c r="C32" s="144">
        <f t="shared" ref="C32:P32" si="8">C30+C31</f>
        <v>-52.260416666666671</v>
      </c>
      <c r="D32" s="144">
        <f t="shared" si="8"/>
        <v>-52.260416666666671</v>
      </c>
      <c r="E32" s="144">
        <f t="shared" si="8"/>
        <v>-52.562500000000007</v>
      </c>
      <c r="F32" s="144">
        <f t="shared" si="8"/>
        <v>-52.864583333333343</v>
      </c>
      <c r="G32" s="144">
        <f t="shared" si="8"/>
        <v>-53.166666666666679</v>
      </c>
      <c r="H32" s="144">
        <f t="shared" si="8"/>
        <v>-53.468750000000014</v>
      </c>
      <c r="I32" s="144">
        <f t="shared" si="8"/>
        <v>-53.77083333333335</v>
      </c>
      <c r="J32" s="144">
        <f t="shared" si="8"/>
        <v>-53.77083333333335</v>
      </c>
      <c r="K32" s="144">
        <f t="shared" si="8"/>
        <v>-53.77083333333335</v>
      </c>
      <c r="L32" s="144">
        <f t="shared" si="8"/>
        <v>-54.072916666666686</v>
      </c>
      <c r="M32" s="144">
        <f t="shared" si="8"/>
        <v>-54.375000000000021</v>
      </c>
      <c r="N32" s="144">
        <f t="shared" si="8"/>
        <v>-54.677083333333357</v>
      </c>
      <c r="O32" s="144">
        <f t="shared" si="8"/>
        <v>-54.979166666666693</v>
      </c>
      <c r="P32" s="179">
        <f t="shared" si="8"/>
        <v>-55.281250000000028</v>
      </c>
    </row>
    <row r="33" spans="1:16" ht="13.5" thickBot="1" x14ac:dyDescent="0.25">
      <c r="A33" s="60"/>
      <c r="B33" s="12"/>
      <c r="C33" s="12"/>
      <c r="D33" s="12"/>
      <c r="E33" s="12"/>
      <c r="F33" s="12"/>
      <c r="G33" s="12"/>
      <c r="H33" s="12"/>
      <c r="I33" s="12"/>
      <c r="J33" s="12"/>
      <c r="K33" s="12"/>
      <c r="L33" s="12"/>
      <c r="M33" s="12"/>
      <c r="N33" s="12"/>
      <c r="O33" s="12"/>
      <c r="P33" s="30"/>
    </row>
    <row r="34" spans="1:16" x14ac:dyDescent="0.2">
      <c r="A34" s="60"/>
      <c r="B34" s="57"/>
      <c r="C34" s="12"/>
      <c r="D34" s="12"/>
      <c r="E34" s="12"/>
      <c r="F34" s="12"/>
      <c r="G34" s="12"/>
      <c r="H34" s="127"/>
      <c r="I34" s="128"/>
      <c r="J34" s="305" t="s">
        <v>87</v>
      </c>
      <c r="K34" s="305"/>
      <c r="L34" s="305"/>
      <c r="M34" s="305"/>
      <c r="N34" s="128"/>
      <c r="O34" s="129"/>
      <c r="P34" s="30"/>
    </row>
    <row r="35" spans="1:16" x14ac:dyDescent="0.2">
      <c r="A35" s="60"/>
      <c r="B35" s="59"/>
      <c r="C35" s="12"/>
      <c r="D35" s="12"/>
      <c r="E35" s="12"/>
      <c r="F35" s="31"/>
      <c r="G35" s="12"/>
      <c r="H35" s="130"/>
      <c r="I35" s="91"/>
      <c r="J35" s="91"/>
      <c r="K35" s="91"/>
      <c r="L35" s="91"/>
      <c r="M35" s="91"/>
      <c r="N35" s="91"/>
      <c r="O35" s="131"/>
      <c r="P35" s="30"/>
    </row>
    <row r="36" spans="1:16" x14ac:dyDescent="0.2">
      <c r="A36" s="180" t="s">
        <v>88</v>
      </c>
      <c r="B36" s="33"/>
      <c r="C36" s="33"/>
      <c r="D36" s="33"/>
      <c r="E36" s="33"/>
      <c r="F36" s="12" t="s">
        <v>89</v>
      </c>
      <c r="G36" s="35"/>
      <c r="H36" s="132" t="s">
        <v>90</v>
      </c>
      <c r="I36" s="96"/>
      <c r="J36" s="96"/>
      <c r="K36" s="90">
        <f>C30</f>
        <v>-52.260416666666671</v>
      </c>
      <c r="L36" s="93" t="s">
        <v>91</v>
      </c>
      <c r="M36" s="91" t="s">
        <v>68</v>
      </c>
      <c r="N36" s="97">
        <f>SUM(C20:P20)</f>
        <v>0</v>
      </c>
      <c r="O36" s="131"/>
      <c r="P36" s="30"/>
    </row>
    <row r="37" spans="1:16" x14ac:dyDescent="0.2">
      <c r="A37" s="60" t="s">
        <v>92</v>
      </c>
      <c r="B37" s="12"/>
      <c r="C37" s="12"/>
      <c r="D37" s="12"/>
      <c r="E37" s="12"/>
      <c r="F37" s="12"/>
      <c r="G37" s="12"/>
      <c r="H37" s="132" t="s">
        <v>93</v>
      </c>
      <c r="I37" s="96"/>
      <c r="J37" s="96"/>
      <c r="K37" s="90">
        <f>SUM(C19:P19)</f>
        <v>0</v>
      </c>
      <c r="L37" s="91"/>
      <c r="M37" s="91" t="s">
        <v>71</v>
      </c>
      <c r="N37" s="97">
        <f>SUM(C21:P21)</f>
        <v>0</v>
      </c>
      <c r="O37" s="131"/>
      <c r="P37" s="30"/>
    </row>
    <row r="38" spans="1:16" x14ac:dyDescent="0.2">
      <c r="A38" s="60"/>
      <c r="B38" s="12"/>
      <c r="C38" s="12"/>
      <c r="D38" s="12"/>
      <c r="E38" s="12"/>
      <c r="F38" s="12"/>
      <c r="G38" s="12"/>
      <c r="H38" s="132" t="s">
        <v>94</v>
      </c>
      <c r="I38" s="96"/>
      <c r="J38" s="96"/>
      <c r="K38" s="90">
        <f>SUM(C26:P26)</f>
        <v>0</v>
      </c>
      <c r="L38" s="91"/>
      <c r="M38" s="91" t="s">
        <v>73</v>
      </c>
      <c r="N38" s="97">
        <f>SUM(C22:P22)</f>
        <v>0</v>
      </c>
      <c r="O38" s="131"/>
      <c r="P38" s="30"/>
    </row>
    <row r="39" spans="1:16" x14ac:dyDescent="0.2">
      <c r="A39" s="60"/>
      <c r="B39" s="12"/>
      <c r="C39" s="12"/>
      <c r="D39" s="12"/>
      <c r="E39" s="12"/>
      <c r="F39" s="12"/>
      <c r="G39" s="12"/>
      <c r="H39" s="132" t="s">
        <v>95</v>
      </c>
      <c r="I39" s="96"/>
      <c r="J39" s="96"/>
      <c r="K39" s="90">
        <f>SUM(C8:P8)</f>
        <v>3.0208333333333335</v>
      </c>
      <c r="L39" s="91"/>
      <c r="M39" s="91" t="s">
        <v>78</v>
      </c>
      <c r="N39" s="97">
        <f>SUM(C25:P25)</f>
        <v>0</v>
      </c>
      <c r="O39" s="131"/>
      <c r="P39" s="30"/>
    </row>
    <row r="40" spans="1:16" x14ac:dyDescent="0.2">
      <c r="A40" s="60"/>
      <c r="B40" s="12"/>
      <c r="C40" s="12"/>
      <c r="D40" s="12"/>
      <c r="E40" s="12"/>
      <c r="F40" s="31"/>
      <c r="G40" s="12"/>
      <c r="H40" s="133"/>
      <c r="I40" s="91"/>
      <c r="J40" s="91"/>
      <c r="K40" s="91"/>
      <c r="L40" s="91"/>
      <c r="M40" s="91" t="s">
        <v>96</v>
      </c>
      <c r="N40" s="97">
        <f>SUM(C24:P24)</f>
        <v>0</v>
      </c>
      <c r="O40" s="131"/>
      <c r="P40" s="30"/>
    </row>
    <row r="41" spans="1:16" x14ac:dyDescent="0.2">
      <c r="A41" s="180" t="s">
        <v>97</v>
      </c>
      <c r="B41" s="33"/>
      <c r="C41" s="33"/>
      <c r="D41" s="33"/>
      <c r="E41" s="33"/>
      <c r="F41" s="33" t="s">
        <v>89</v>
      </c>
      <c r="G41" s="12"/>
      <c r="H41" s="134"/>
      <c r="I41" s="96"/>
      <c r="J41" s="95" t="s">
        <v>98</v>
      </c>
      <c r="K41" s="97">
        <f>(SUM(K36:K38)-(K39))</f>
        <v>-55.281250000000007</v>
      </c>
      <c r="L41" s="91"/>
      <c r="M41" s="94" t="s">
        <v>99</v>
      </c>
      <c r="N41" s="97">
        <f>SUM(C27:P27)</f>
        <v>3.0208333333333335</v>
      </c>
      <c r="O41" s="131"/>
      <c r="P41" s="30"/>
    </row>
    <row r="42" spans="1:16" ht="13.5" thickBot="1" x14ac:dyDescent="0.25">
      <c r="A42" s="60" t="s">
        <v>100</v>
      </c>
      <c r="B42" s="12"/>
      <c r="C42" s="12"/>
      <c r="D42" s="12"/>
      <c r="E42" s="12"/>
      <c r="F42" s="12"/>
      <c r="G42" s="12"/>
      <c r="H42" s="135"/>
      <c r="I42" s="136"/>
      <c r="J42" s="137" t="s">
        <v>101</v>
      </c>
      <c r="K42" s="138">
        <f>K78</f>
        <v>0</v>
      </c>
      <c r="L42" s="139"/>
      <c r="M42" s="139"/>
      <c r="N42" s="139"/>
      <c r="O42" s="140"/>
      <c r="P42" s="30"/>
    </row>
    <row r="43" spans="1:16" ht="13.5" thickBot="1" x14ac:dyDescent="0.25">
      <c r="A43" s="181"/>
      <c r="B43" s="37"/>
      <c r="C43" s="37"/>
      <c r="D43" s="37"/>
      <c r="E43" s="37"/>
      <c r="F43" s="37"/>
      <c r="G43" s="37"/>
      <c r="H43" s="37"/>
      <c r="I43" s="37"/>
      <c r="J43" s="37"/>
      <c r="K43" s="37"/>
      <c r="L43" s="37"/>
      <c r="M43" s="37"/>
      <c r="N43" s="37"/>
      <c r="O43" s="37"/>
      <c r="P43" s="38"/>
    </row>
    <row r="44" spans="1:16" ht="13.5" customHeight="1" x14ac:dyDescent="0.25">
      <c r="A44" s="155"/>
      <c r="B44" s="27"/>
      <c r="C44" s="156"/>
      <c r="D44" s="27"/>
      <c r="E44" s="27"/>
      <c r="F44" s="27"/>
      <c r="G44" s="157"/>
      <c r="H44" s="158"/>
      <c r="I44" s="159"/>
      <c r="J44" s="158"/>
      <c r="K44" s="160"/>
      <c r="L44" s="27"/>
      <c r="M44" s="27"/>
      <c r="N44" s="27"/>
      <c r="O44" s="27"/>
      <c r="P44" s="212"/>
    </row>
    <row r="45" spans="1:16" ht="13.5" customHeight="1" thickBot="1" x14ac:dyDescent="0.25">
      <c r="A45" s="12"/>
      <c r="B45" s="12"/>
      <c r="C45" s="12"/>
      <c r="D45" s="12"/>
      <c r="E45" s="12"/>
      <c r="F45" s="12"/>
      <c r="G45" s="12"/>
      <c r="H45" s="12"/>
      <c r="I45" s="12"/>
      <c r="J45" s="12"/>
      <c r="K45" s="12"/>
      <c r="L45" s="12"/>
      <c r="M45" s="12"/>
      <c r="N45" s="12"/>
      <c r="O45" s="12"/>
      <c r="P45" s="12"/>
    </row>
    <row r="46" spans="1:16" ht="19.5" thickTop="1" thickBot="1" x14ac:dyDescent="0.3">
      <c r="A46" s="3"/>
      <c r="B46" s="4"/>
      <c r="C46" s="5" t="s">
        <v>102</v>
      </c>
      <c r="D46" s="4"/>
      <c r="E46" s="4"/>
      <c r="F46" s="4"/>
      <c r="G46" s="6"/>
      <c r="H46" s="7"/>
      <c r="I46" s="8"/>
      <c r="J46" s="7"/>
      <c r="K46" s="9"/>
      <c r="L46" s="4"/>
      <c r="M46" s="4"/>
      <c r="N46" s="4"/>
      <c r="O46" s="4"/>
      <c r="P46" s="10"/>
    </row>
    <row r="47" spans="1:16" x14ac:dyDescent="0.2">
      <c r="A47" s="11"/>
      <c r="B47" s="12"/>
      <c r="C47" s="76" t="s">
        <v>36</v>
      </c>
      <c r="D47" s="196">
        <f>D2</f>
        <v>43352</v>
      </c>
      <c r="E47" s="83" t="s">
        <v>37</v>
      </c>
      <c r="F47" s="197"/>
      <c r="G47" s="79"/>
      <c r="H47" s="79"/>
      <c r="I47" s="79"/>
      <c r="J47" s="198"/>
      <c r="K47" s="79"/>
      <c r="L47" s="79"/>
      <c r="M47" s="79"/>
      <c r="N47" s="79"/>
      <c r="O47" s="79"/>
      <c r="P47" s="199"/>
    </row>
    <row r="48" spans="1:16" x14ac:dyDescent="0.2">
      <c r="A48" s="11"/>
      <c r="B48" s="12"/>
      <c r="C48" s="77" t="s">
        <v>40</v>
      </c>
      <c r="D48" s="201" t="str">
        <f>D3</f>
        <v>Your Name Goes here</v>
      </c>
      <c r="E48" s="201"/>
      <c r="F48" s="201"/>
      <c r="G48" s="80"/>
      <c r="H48" s="80"/>
      <c r="I48" s="81"/>
      <c r="J48" s="80"/>
      <c r="K48" s="80"/>
      <c r="L48" s="80"/>
      <c r="M48" s="80"/>
      <c r="N48" s="80"/>
      <c r="O48" s="80"/>
      <c r="P48" s="200"/>
    </row>
    <row r="49" spans="1:17" x14ac:dyDescent="0.2">
      <c r="A49" s="11"/>
      <c r="B49" s="12"/>
      <c r="C49" s="78" t="s">
        <v>126</v>
      </c>
      <c r="D49" s="201" t="str">
        <f>D4</f>
        <v>Pos no.</v>
      </c>
      <c r="E49" s="201"/>
      <c r="F49" s="201"/>
      <c r="G49" s="80"/>
      <c r="H49" s="201"/>
      <c r="I49" s="81"/>
      <c r="J49" s="81"/>
      <c r="K49" s="81"/>
      <c r="L49" s="80"/>
      <c r="M49" s="80"/>
      <c r="N49" s="80"/>
      <c r="O49" s="80"/>
      <c r="P49" s="200"/>
    </row>
    <row r="50" spans="1:17" ht="13.5" customHeight="1" x14ac:dyDescent="0.2">
      <c r="A50" s="11"/>
      <c r="B50" s="12"/>
      <c r="C50" s="77" t="s">
        <v>49</v>
      </c>
      <c r="D50" s="201" t="str">
        <f>D5</f>
        <v>Your Unit Name goes here</v>
      </c>
      <c r="E50" s="201"/>
      <c r="F50" s="201"/>
      <c r="G50" s="82"/>
      <c r="H50" s="82"/>
      <c r="I50" s="82"/>
      <c r="J50" s="82"/>
      <c r="K50" s="82"/>
      <c r="L50" s="82"/>
      <c r="M50" s="82"/>
      <c r="N50" s="82"/>
      <c r="O50" s="82"/>
      <c r="P50" s="202"/>
    </row>
    <row r="51" spans="1:17" x14ac:dyDescent="0.2">
      <c r="A51" s="11"/>
      <c r="B51" s="13"/>
      <c r="C51" s="84" t="s">
        <v>54</v>
      </c>
      <c r="D51" s="85" t="s">
        <v>55</v>
      </c>
      <c r="E51" s="85" t="s">
        <v>56</v>
      </c>
      <c r="F51" s="85" t="s">
        <v>57</v>
      </c>
      <c r="G51" s="85" t="s">
        <v>58</v>
      </c>
      <c r="H51" s="85" t="s">
        <v>59</v>
      </c>
      <c r="I51" s="85" t="s">
        <v>60</v>
      </c>
      <c r="J51" s="85" t="s">
        <v>54</v>
      </c>
      <c r="K51" s="85" t="s">
        <v>55</v>
      </c>
      <c r="L51" s="85" t="s">
        <v>56</v>
      </c>
      <c r="M51" s="85" t="s">
        <v>57</v>
      </c>
      <c r="N51" s="85" t="s">
        <v>58</v>
      </c>
      <c r="O51" s="85" t="s">
        <v>59</v>
      </c>
      <c r="P51" s="86" t="s">
        <v>60</v>
      </c>
    </row>
    <row r="52" spans="1:17" ht="13.5" thickBot="1" x14ac:dyDescent="0.25">
      <c r="A52" s="11"/>
      <c r="B52" s="13"/>
      <c r="C52" s="87">
        <f>C7</f>
        <v>43352</v>
      </c>
      <c r="D52" s="88">
        <f>$C$7+1</f>
        <v>43353</v>
      </c>
      <c r="E52" s="88">
        <f>$C$7+2</f>
        <v>43354</v>
      </c>
      <c r="F52" s="88">
        <f>$C$7+3</f>
        <v>43355</v>
      </c>
      <c r="G52" s="88">
        <f>$C$7+4</f>
        <v>43356</v>
      </c>
      <c r="H52" s="88">
        <f>$C$7+5</f>
        <v>43357</v>
      </c>
      <c r="I52" s="88">
        <f>$C$7+6</f>
        <v>43358</v>
      </c>
      <c r="J52" s="88">
        <f>$C$7+7</f>
        <v>43359</v>
      </c>
      <c r="K52" s="88">
        <f>$C$7+8</f>
        <v>43360</v>
      </c>
      <c r="L52" s="88">
        <f>$C$7+9</f>
        <v>43361</v>
      </c>
      <c r="M52" s="88">
        <f>$C$7+10</f>
        <v>43362</v>
      </c>
      <c r="N52" s="88">
        <f>$C$7+11</f>
        <v>43363</v>
      </c>
      <c r="O52" s="88">
        <f>$C$7+12</f>
        <v>43364</v>
      </c>
      <c r="P52" s="89">
        <f>$C$7+13</f>
        <v>43365</v>
      </c>
      <c r="Q52" s="1"/>
    </row>
    <row r="53" spans="1:17" ht="13.5" thickBot="1" x14ac:dyDescent="0.25">
      <c r="A53" s="206" t="s">
        <v>61</v>
      </c>
      <c r="B53" s="80"/>
      <c r="C53" s="203">
        <f>C8</f>
        <v>0</v>
      </c>
      <c r="D53" s="204">
        <f t="shared" ref="D53:P53" si="9">D8</f>
        <v>0</v>
      </c>
      <c r="E53" s="204">
        <f t="shared" si="9"/>
        <v>0.30208333333333331</v>
      </c>
      <c r="F53" s="204">
        <f t="shared" si="9"/>
        <v>0.30208333333333331</v>
      </c>
      <c r="G53" s="204">
        <f t="shared" si="9"/>
        <v>0.30208333333333331</v>
      </c>
      <c r="H53" s="204">
        <f t="shared" si="9"/>
        <v>0.30208333333333331</v>
      </c>
      <c r="I53" s="204">
        <f t="shared" si="9"/>
        <v>0.30208333333333331</v>
      </c>
      <c r="J53" s="204">
        <f t="shared" si="9"/>
        <v>0</v>
      </c>
      <c r="K53" s="204">
        <f t="shared" si="9"/>
        <v>0</v>
      </c>
      <c r="L53" s="204">
        <f t="shared" si="9"/>
        <v>0.30208333333333331</v>
      </c>
      <c r="M53" s="204">
        <f t="shared" si="9"/>
        <v>0.30208333333333331</v>
      </c>
      <c r="N53" s="204">
        <f t="shared" si="9"/>
        <v>0.30208333333333331</v>
      </c>
      <c r="O53" s="204">
        <f t="shared" si="9"/>
        <v>0.30208333333333331</v>
      </c>
      <c r="P53" s="205">
        <f t="shared" si="9"/>
        <v>0.30208333333333331</v>
      </c>
      <c r="Q53" s="1"/>
    </row>
    <row r="54" spans="1:17" hidden="1" x14ac:dyDescent="0.2">
      <c r="A54" s="11"/>
      <c r="B54" s="13" t="s">
        <v>103</v>
      </c>
      <c r="C54" s="16">
        <f t="shared" ref="C54:P54" si="10">C53*24</f>
        <v>0</v>
      </c>
      <c r="D54" s="16">
        <f t="shared" si="10"/>
        <v>0</v>
      </c>
      <c r="E54" s="16">
        <f t="shared" si="10"/>
        <v>7.25</v>
      </c>
      <c r="F54" s="16">
        <f t="shared" si="10"/>
        <v>7.25</v>
      </c>
      <c r="G54" s="16">
        <f t="shared" si="10"/>
        <v>7.25</v>
      </c>
      <c r="H54" s="16">
        <f t="shared" si="10"/>
        <v>7.25</v>
      </c>
      <c r="I54" s="16">
        <f t="shared" si="10"/>
        <v>7.25</v>
      </c>
      <c r="J54" s="16">
        <f t="shared" si="10"/>
        <v>0</v>
      </c>
      <c r="K54" s="16">
        <f t="shared" si="10"/>
        <v>0</v>
      </c>
      <c r="L54" s="16">
        <f t="shared" si="10"/>
        <v>7.25</v>
      </c>
      <c r="M54" s="16">
        <f t="shared" si="10"/>
        <v>7.25</v>
      </c>
      <c r="N54" s="16">
        <f t="shared" si="10"/>
        <v>7.25</v>
      </c>
      <c r="O54" s="16">
        <f t="shared" si="10"/>
        <v>7.25</v>
      </c>
      <c r="P54" s="17">
        <f t="shared" si="10"/>
        <v>7.25</v>
      </c>
      <c r="Q54" s="2"/>
    </row>
    <row r="55" spans="1:17" x14ac:dyDescent="0.2">
      <c r="A55" s="11"/>
      <c r="B55" s="13"/>
      <c r="C55" s="45"/>
      <c r="D55" s="45"/>
      <c r="E55" s="45"/>
      <c r="F55" s="45"/>
      <c r="G55" s="45"/>
      <c r="H55" s="45"/>
      <c r="I55" s="45"/>
      <c r="J55" s="45"/>
      <c r="K55" s="45"/>
      <c r="L55" s="45"/>
      <c r="M55" s="45"/>
      <c r="N55" s="45"/>
      <c r="O55" s="45"/>
      <c r="P55" s="17"/>
      <c r="Q55" s="2"/>
    </row>
    <row r="56" spans="1:17" x14ac:dyDescent="0.2">
      <c r="A56" s="18" t="s">
        <v>104</v>
      </c>
      <c r="B56" s="19" t="s">
        <v>63</v>
      </c>
      <c r="C56" s="20">
        <v>0</v>
      </c>
      <c r="D56" s="20">
        <v>0</v>
      </c>
      <c r="E56" s="20">
        <v>0</v>
      </c>
      <c r="F56" s="20">
        <v>0</v>
      </c>
      <c r="G56" s="20">
        <v>0</v>
      </c>
      <c r="H56" s="20">
        <v>0</v>
      </c>
      <c r="I56" s="20">
        <v>0</v>
      </c>
      <c r="J56" s="20">
        <v>0</v>
      </c>
      <c r="K56" s="20">
        <v>0</v>
      </c>
      <c r="L56" s="20">
        <v>0</v>
      </c>
      <c r="M56" s="20">
        <v>0</v>
      </c>
      <c r="N56" s="20">
        <v>0</v>
      </c>
      <c r="O56" s="20">
        <v>0</v>
      </c>
      <c r="P56" s="21">
        <v>0</v>
      </c>
    </row>
    <row r="57" spans="1:17" x14ac:dyDescent="0.2">
      <c r="A57" s="15" t="s">
        <v>105</v>
      </c>
      <c r="B57" s="19" t="s">
        <v>64</v>
      </c>
      <c r="C57" s="20">
        <v>0</v>
      </c>
      <c r="D57" s="20">
        <v>0</v>
      </c>
      <c r="E57" s="20">
        <v>0</v>
      </c>
      <c r="F57" s="20">
        <v>0</v>
      </c>
      <c r="G57" s="20">
        <v>0</v>
      </c>
      <c r="H57" s="20">
        <v>0</v>
      </c>
      <c r="I57" s="20">
        <v>0</v>
      </c>
      <c r="J57" s="20">
        <v>0</v>
      </c>
      <c r="K57" s="20">
        <v>0</v>
      </c>
      <c r="L57" s="20">
        <v>0</v>
      </c>
      <c r="M57" s="20">
        <v>0</v>
      </c>
      <c r="N57" s="20">
        <v>0</v>
      </c>
      <c r="O57" s="20">
        <v>0</v>
      </c>
      <c r="P57" s="21">
        <v>0</v>
      </c>
    </row>
    <row r="58" spans="1:17" x14ac:dyDescent="0.2">
      <c r="A58" s="11"/>
      <c r="B58" s="19" t="s">
        <v>63</v>
      </c>
      <c r="C58" s="20"/>
      <c r="D58" s="20"/>
      <c r="E58" s="20"/>
      <c r="F58" s="20"/>
      <c r="G58" s="20"/>
      <c r="H58" s="20"/>
      <c r="I58" s="20"/>
      <c r="J58" s="20"/>
      <c r="K58" s="20"/>
      <c r="L58" s="20"/>
      <c r="M58" s="20"/>
      <c r="N58" s="20"/>
      <c r="O58" s="20"/>
      <c r="P58" s="21"/>
    </row>
    <row r="59" spans="1:17" x14ac:dyDescent="0.2">
      <c r="A59" s="11"/>
      <c r="B59" s="19" t="s">
        <v>64</v>
      </c>
      <c r="C59" s="20"/>
      <c r="D59" s="20"/>
      <c r="E59" s="20"/>
      <c r="F59" s="20"/>
      <c r="G59" s="20"/>
      <c r="H59" s="20"/>
      <c r="I59" s="20"/>
      <c r="J59" s="20"/>
      <c r="K59" s="20"/>
      <c r="L59" s="20"/>
      <c r="M59" s="20"/>
      <c r="N59" s="20"/>
      <c r="O59" s="20"/>
      <c r="P59" s="21"/>
    </row>
    <row r="60" spans="1:17" ht="13.5" thickBot="1" x14ac:dyDescent="0.25">
      <c r="A60" s="46"/>
      <c r="B60" s="207" t="s">
        <v>65</v>
      </c>
      <c r="C60" s="208">
        <f t="shared" ref="C60:P60" si="11">(C57-C56)+(C59-C58)</f>
        <v>0</v>
      </c>
      <c r="D60" s="209">
        <f t="shared" si="11"/>
        <v>0</v>
      </c>
      <c r="E60" s="209">
        <f t="shared" si="11"/>
        <v>0</v>
      </c>
      <c r="F60" s="209">
        <f t="shared" si="11"/>
        <v>0</v>
      </c>
      <c r="G60" s="209">
        <f t="shared" si="11"/>
        <v>0</v>
      </c>
      <c r="H60" s="209">
        <f t="shared" si="11"/>
        <v>0</v>
      </c>
      <c r="I60" s="209">
        <f t="shared" si="11"/>
        <v>0</v>
      </c>
      <c r="J60" s="209">
        <f t="shared" si="11"/>
        <v>0</v>
      </c>
      <c r="K60" s="209">
        <f t="shared" si="11"/>
        <v>0</v>
      </c>
      <c r="L60" s="209">
        <f t="shared" si="11"/>
        <v>0</v>
      </c>
      <c r="M60" s="209">
        <f t="shared" si="11"/>
        <v>0</v>
      </c>
      <c r="N60" s="209">
        <f t="shared" si="11"/>
        <v>0</v>
      </c>
      <c r="O60" s="209">
        <f t="shared" si="11"/>
        <v>0</v>
      </c>
      <c r="P60" s="92">
        <f t="shared" si="11"/>
        <v>0</v>
      </c>
    </row>
    <row r="61" spans="1:17" x14ac:dyDescent="0.2">
      <c r="A61" s="11"/>
      <c r="B61" s="13"/>
      <c r="C61" s="44"/>
      <c r="D61" s="44"/>
      <c r="E61" s="44"/>
      <c r="F61" s="44"/>
      <c r="G61" s="44"/>
      <c r="H61" s="44"/>
      <c r="I61" s="44"/>
      <c r="J61" s="44"/>
      <c r="K61" s="44"/>
      <c r="L61" s="44"/>
      <c r="M61" s="44"/>
      <c r="N61" s="44"/>
      <c r="O61" s="44"/>
      <c r="P61" s="47"/>
    </row>
    <row r="62" spans="1:17" x14ac:dyDescent="0.2">
      <c r="A62" s="18" t="s">
        <v>106</v>
      </c>
      <c r="B62" s="61"/>
      <c r="C62" s="67">
        <v>0</v>
      </c>
      <c r="D62" s="67">
        <v>0</v>
      </c>
      <c r="E62" s="67">
        <v>0</v>
      </c>
      <c r="F62" s="67">
        <v>0</v>
      </c>
      <c r="G62" s="67">
        <v>0</v>
      </c>
      <c r="H62" s="67">
        <v>0</v>
      </c>
      <c r="I62" s="67">
        <v>0</v>
      </c>
      <c r="J62" s="67">
        <v>0</v>
      </c>
      <c r="K62" s="67">
        <v>0</v>
      </c>
      <c r="L62" s="67">
        <v>0</v>
      </c>
      <c r="M62" s="67">
        <v>0</v>
      </c>
      <c r="N62" s="67">
        <v>0</v>
      </c>
      <c r="O62" s="67">
        <v>0</v>
      </c>
      <c r="P62" s="68">
        <v>0</v>
      </c>
    </row>
    <row r="63" spans="1:17" x14ac:dyDescent="0.2">
      <c r="A63" s="62" t="s">
        <v>107</v>
      </c>
      <c r="B63" s="63"/>
      <c r="C63" s="67">
        <f t="shared" ref="C63:P63" si="12">(C60-C62)</f>
        <v>0</v>
      </c>
      <c r="D63" s="67">
        <f t="shared" si="12"/>
        <v>0</v>
      </c>
      <c r="E63" s="67">
        <f t="shared" si="12"/>
        <v>0</v>
      </c>
      <c r="F63" s="67">
        <f t="shared" si="12"/>
        <v>0</v>
      </c>
      <c r="G63" s="67">
        <f t="shared" si="12"/>
        <v>0</v>
      </c>
      <c r="H63" s="67">
        <f t="shared" si="12"/>
        <v>0</v>
      </c>
      <c r="I63" s="67">
        <f t="shared" si="12"/>
        <v>0</v>
      </c>
      <c r="J63" s="67">
        <f t="shared" si="12"/>
        <v>0</v>
      </c>
      <c r="K63" s="67">
        <f t="shared" si="12"/>
        <v>0</v>
      </c>
      <c r="L63" s="67">
        <f t="shared" si="12"/>
        <v>0</v>
      </c>
      <c r="M63" s="67">
        <f t="shared" si="12"/>
        <v>0</v>
      </c>
      <c r="N63" s="67">
        <f t="shared" si="12"/>
        <v>0</v>
      </c>
      <c r="O63" s="67">
        <f t="shared" si="12"/>
        <v>0</v>
      </c>
      <c r="P63" s="68">
        <f t="shared" si="12"/>
        <v>0</v>
      </c>
    </row>
    <row r="64" spans="1:17" x14ac:dyDescent="0.2">
      <c r="A64" s="11"/>
      <c r="B64" s="12"/>
      <c r="C64" s="69"/>
      <c r="D64" s="69"/>
      <c r="E64" s="69"/>
      <c r="F64" s="69"/>
      <c r="G64" s="69"/>
      <c r="H64" s="69"/>
      <c r="I64" s="69"/>
      <c r="J64" s="69"/>
      <c r="K64" s="69"/>
      <c r="L64" s="69"/>
      <c r="M64" s="69"/>
      <c r="N64" s="69"/>
      <c r="O64" s="69"/>
      <c r="P64" s="70"/>
    </row>
    <row r="65" spans="1:16" x14ac:dyDescent="0.2">
      <c r="A65" s="64" t="s">
        <v>108</v>
      </c>
      <c r="B65" s="51"/>
      <c r="C65" s="71"/>
      <c r="D65" s="71"/>
      <c r="E65" s="71"/>
      <c r="F65" s="71"/>
      <c r="G65" s="71"/>
      <c r="H65" s="71"/>
      <c r="I65" s="71"/>
      <c r="J65" s="71"/>
      <c r="K65" s="71"/>
      <c r="L65" s="71"/>
      <c r="M65" s="71"/>
      <c r="N65" s="71"/>
      <c r="O65" s="71"/>
      <c r="P65" s="72"/>
    </row>
    <row r="66" spans="1:16" x14ac:dyDescent="0.2">
      <c r="A66" s="65" t="s">
        <v>109</v>
      </c>
      <c r="B66" s="48" t="s">
        <v>110</v>
      </c>
      <c r="C66" s="73"/>
      <c r="D66" s="73"/>
      <c r="E66" s="73"/>
      <c r="F66" s="73"/>
      <c r="G66" s="73"/>
      <c r="H66" s="73"/>
      <c r="I66" s="73"/>
      <c r="J66" s="73"/>
      <c r="K66" s="73"/>
      <c r="L66" s="73"/>
      <c r="M66" s="73"/>
      <c r="N66" s="73"/>
      <c r="O66" s="73"/>
      <c r="P66" s="74"/>
    </row>
    <row r="67" spans="1:16" x14ac:dyDescent="0.2">
      <c r="A67" s="66" t="s">
        <v>111</v>
      </c>
      <c r="B67" s="49" t="s">
        <v>112</v>
      </c>
      <c r="C67" s="73"/>
      <c r="D67" s="73"/>
      <c r="E67" s="73"/>
      <c r="F67" s="73"/>
      <c r="G67" s="73"/>
      <c r="H67" s="73"/>
      <c r="I67" s="73"/>
      <c r="J67" s="73"/>
      <c r="K67" s="73"/>
      <c r="L67" s="73"/>
      <c r="M67" s="73"/>
      <c r="N67" s="73"/>
      <c r="O67" s="73"/>
      <c r="P67" s="74"/>
    </row>
    <row r="68" spans="1:16" x14ac:dyDescent="0.2">
      <c r="A68" s="66" t="s">
        <v>113</v>
      </c>
      <c r="B68" s="49" t="s">
        <v>114</v>
      </c>
      <c r="C68" s="73"/>
      <c r="D68" s="73"/>
      <c r="E68" s="73"/>
      <c r="F68" s="73"/>
      <c r="G68" s="73"/>
      <c r="H68" s="73"/>
      <c r="I68" s="73"/>
      <c r="J68" s="73"/>
      <c r="K68" s="73"/>
      <c r="L68" s="73"/>
      <c r="M68" s="73"/>
      <c r="N68" s="73"/>
      <c r="O68" s="73"/>
      <c r="P68" s="75"/>
    </row>
    <row r="69" spans="1:16" x14ac:dyDescent="0.2">
      <c r="A69" s="62" t="s">
        <v>115</v>
      </c>
      <c r="B69" s="50"/>
      <c r="C69" s="210">
        <f t="shared" ref="C69:P69" si="13">(C66*1.5)+(C67*2)+(C68*2.5)</f>
        <v>0</v>
      </c>
      <c r="D69" s="210">
        <f t="shared" si="13"/>
        <v>0</v>
      </c>
      <c r="E69" s="210">
        <f t="shared" si="13"/>
        <v>0</v>
      </c>
      <c r="F69" s="210">
        <f t="shared" si="13"/>
        <v>0</v>
      </c>
      <c r="G69" s="210">
        <f t="shared" si="13"/>
        <v>0</v>
      </c>
      <c r="H69" s="210">
        <f t="shared" si="13"/>
        <v>0</v>
      </c>
      <c r="I69" s="210">
        <f t="shared" si="13"/>
        <v>0</v>
      </c>
      <c r="J69" s="210">
        <f t="shared" si="13"/>
        <v>0</v>
      </c>
      <c r="K69" s="210">
        <f t="shared" si="13"/>
        <v>0</v>
      </c>
      <c r="L69" s="210">
        <f t="shared" si="13"/>
        <v>0</v>
      </c>
      <c r="M69" s="210">
        <f t="shared" si="13"/>
        <v>0</v>
      </c>
      <c r="N69" s="210">
        <f t="shared" si="13"/>
        <v>0</v>
      </c>
      <c r="O69" s="210">
        <f t="shared" si="13"/>
        <v>0</v>
      </c>
      <c r="P69" s="211">
        <f t="shared" si="13"/>
        <v>0</v>
      </c>
    </row>
    <row r="70" spans="1:16" x14ac:dyDescent="0.2">
      <c r="A70" s="11"/>
      <c r="B70" s="12"/>
      <c r="C70" s="12"/>
      <c r="D70" s="12"/>
      <c r="E70" s="12"/>
      <c r="F70" s="12"/>
      <c r="G70" s="12"/>
      <c r="H70" s="12"/>
      <c r="I70" s="12"/>
      <c r="J70" s="12"/>
      <c r="K70" s="12"/>
      <c r="L70" s="12"/>
      <c r="M70" s="12"/>
      <c r="N70" s="12"/>
      <c r="O70" s="12"/>
      <c r="P70" s="14"/>
    </row>
    <row r="71" spans="1:16" ht="13.5" thickBot="1" x14ac:dyDescent="0.25">
      <c r="A71" s="11"/>
      <c r="B71" s="42"/>
      <c r="C71" s="12"/>
      <c r="D71" s="12"/>
      <c r="E71" s="12"/>
      <c r="F71" s="12"/>
      <c r="G71" s="12"/>
      <c r="H71" s="12"/>
      <c r="I71" s="12"/>
      <c r="J71" s="12"/>
      <c r="K71" s="12"/>
      <c r="L71" s="12"/>
      <c r="M71" s="12"/>
      <c r="N71" s="12"/>
      <c r="O71" s="12"/>
      <c r="P71" s="14"/>
    </row>
    <row r="72" spans="1:16" x14ac:dyDescent="0.2">
      <c r="A72" s="11"/>
      <c r="B72" s="12"/>
      <c r="C72" s="12"/>
      <c r="D72" s="12"/>
      <c r="E72" s="12"/>
      <c r="F72" s="31"/>
      <c r="G72" s="12"/>
      <c r="H72" s="26"/>
      <c r="I72" s="27"/>
      <c r="J72" s="27"/>
      <c r="K72" s="27"/>
      <c r="L72" s="28"/>
      <c r="M72" s="12"/>
      <c r="N72" s="12"/>
      <c r="O72" s="12"/>
      <c r="P72" s="14"/>
    </row>
    <row r="73" spans="1:16" x14ac:dyDescent="0.2">
      <c r="A73" s="32" t="s">
        <v>88</v>
      </c>
      <c r="B73" s="33"/>
      <c r="C73" s="33"/>
      <c r="D73" s="33"/>
      <c r="E73" s="33"/>
      <c r="F73" s="12" t="s">
        <v>89</v>
      </c>
      <c r="G73" s="12"/>
      <c r="H73" s="43" t="s">
        <v>116</v>
      </c>
      <c r="I73" s="12"/>
      <c r="J73" s="12"/>
      <c r="K73" s="13"/>
      <c r="L73" s="30"/>
      <c r="M73" s="12"/>
      <c r="N73" s="12"/>
      <c r="O73" s="12"/>
      <c r="P73" s="14"/>
    </row>
    <row r="74" spans="1:16" x14ac:dyDescent="0.2">
      <c r="A74" s="11" t="s">
        <v>117</v>
      </c>
      <c r="B74" s="12"/>
      <c r="C74" s="12"/>
      <c r="D74" s="12"/>
      <c r="E74" s="12"/>
      <c r="F74" s="12"/>
      <c r="G74" s="12"/>
      <c r="H74" s="29"/>
      <c r="I74" s="12"/>
      <c r="J74" s="12"/>
      <c r="K74" s="12"/>
      <c r="L74" s="30"/>
      <c r="M74" s="12"/>
      <c r="N74" s="12"/>
      <c r="O74" s="12"/>
      <c r="P74" s="14"/>
    </row>
    <row r="75" spans="1:16" x14ac:dyDescent="0.2">
      <c r="A75" s="11"/>
      <c r="B75" s="12"/>
      <c r="C75" s="12"/>
      <c r="D75" s="12"/>
      <c r="E75" s="12"/>
      <c r="F75" s="12"/>
      <c r="G75" s="12"/>
      <c r="H75" s="34" t="s">
        <v>118</v>
      </c>
      <c r="I75" s="12"/>
      <c r="J75" s="12"/>
      <c r="K75" s="52">
        <f>L4</f>
        <v>0</v>
      </c>
      <c r="L75" s="30"/>
      <c r="M75" s="12"/>
      <c r="N75" s="12"/>
      <c r="O75" s="12"/>
      <c r="P75" s="14"/>
    </row>
    <row r="76" spans="1:16" x14ac:dyDescent="0.2">
      <c r="A76" s="11"/>
      <c r="B76" s="12"/>
      <c r="C76" s="12"/>
      <c r="D76" s="12"/>
      <c r="E76" s="12"/>
      <c r="F76" s="12"/>
      <c r="G76" s="12"/>
      <c r="H76" s="34" t="s">
        <v>119</v>
      </c>
      <c r="I76" s="12"/>
      <c r="J76" s="12"/>
      <c r="K76" s="52">
        <f>SUM(C69:P69)</f>
        <v>0</v>
      </c>
      <c r="L76" s="30"/>
      <c r="M76" s="12"/>
      <c r="N76" s="12"/>
      <c r="O76" s="12"/>
      <c r="P76" s="14"/>
    </row>
    <row r="77" spans="1:16" x14ac:dyDescent="0.2">
      <c r="A77" s="11"/>
      <c r="B77" s="12"/>
      <c r="C77" s="12"/>
      <c r="D77" s="12"/>
      <c r="E77" s="12"/>
      <c r="F77" s="31"/>
      <c r="G77" s="12"/>
      <c r="H77" s="34" t="s">
        <v>120</v>
      </c>
      <c r="I77" s="12"/>
      <c r="J77" s="12"/>
      <c r="K77" s="52">
        <f>N39</f>
        <v>0</v>
      </c>
      <c r="L77" s="30"/>
      <c r="M77" s="12"/>
      <c r="N77" s="12"/>
      <c r="O77" s="12"/>
      <c r="P77" s="14"/>
    </row>
    <row r="78" spans="1:16" x14ac:dyDescent="0.2">
      <c r="A78" s="32" t="s">
        <v>121</v>
      </c>
      <c r="B78" s="33"/>
      <c r="C78" s="33"/>
      <c r="D78" s="33"/>
      <c r="E78" s="33"/>
      <c r="F78" s="33" t="s">
        <v>89</v>
      </c>
      <c r="G78" s="12"/>
      <c r="H78" s="34" t="s">
        <v>122</v>
      </c>
      <c r="I78" s="12"/>
      <c r="J78" s="12"/>
      <c r="K78" s="52">
        <f>K75+K76-K77</f>
        <v>0</v>
      </c>
      <c r="L78" s="30"/>
      <c r="M78" s="12"/>
      <c r="N78" s="12"/>
      <c r="O78" s="12"/>
      <c r="P78" s="14"/>
    </row>
    <row r="79" spans="1:16" x14ac:dyDescent="0.2">
      <c r="A79" s="11" t="s">
        <v>100</v>
      </c>
      <c r="B79" s="12"/>
      <c r="C79" s="12"/>
      <c r="D79" s="12"/>
      <c r="E79" s="12"/>
      <c r="F79" s="12"/>
      <c r="G79" s="12"/>
      <c r="H79" s="29"/>
      <c r="I79" s="12"/>
      <c r="J79" s="12"/>
      <c r="K79" s="54"/>
      <c r="L79" s="30"/>
      <c r="M79" s="12"/>
      <c r="N79" s="12"/>
      <c r="O79" s="12"/>
      <c r="P79" s="14"/>
    </row>
    <row r="80" spans="1:16" x14ac:dyDescent="0.2">
      <c r="A80" s="11"/>
      <c r="B80" s="12"/>
      <c r="C80" s="12"/>
      <c r="D80" s="12"/>
      <c r="E80" s="12"/>
      <c r="F80" s="12"/>
      <c r="G80" s="12"/>
      <c r="H80" s="55" t="s">
        <v>123</v>
      </c>
      <c r="I80" s="12"/>
      <c r="J80" s="12"/>
      <c r="K80" s="52">
        <f>SUM(C62:P62)</f>
        <v>0</v>
      </c>
      <c r="L80" s="30"/>
      <c r="M80" s="12"/>
      <c r="N80" s="12"/>
      <c r="O80" s="12"/>
      <c r="P80" s="14"/>
    </row>
    <row r="81" spans="1:16" ht="13.5" thickBot="1" x14ac:dyDescent="0.25">
      <c r="A81" s="11"/>
      <c r="B81" s="12"/>
      <c r="C81" s="12"/>
      <c r="D81" s="12"/>
      <c r="E81" s="12"/>
      <c r="F81" s="12"/>
      <c r="G81" s="12"/>
      <c r="H81" s="36"/>
      <c r="I81" s="37"/>
      <c r="J81" s="37"/>
      <c r="K81" s="37"/>
      <c r="L81" s="38"/>
      <c r="M81" s="12"/>
      <c r="N81" s="12"/>
      <c r="O81" s="12"/>
      <c r="P81" s="14"/>
    </row>
    <row r="82" spans="1:16" ht="13.5" thickBot="1" x14ac:dyDescent="0.25">
      <c r="A82" s="39"/>
      <c r="B82" s="40"/>
      <c r="C82" s="40"/>
      <c r="D82" s="40"/>
      <c r="E82" s="40"/>
      <c r="F82" s="40"/>
      <c r="G82" s="40"/>
      <c r="H82" s="40"/>
      <c r="I82" s="40"/>
      <c r="J82" s="40"/>
      <c r="K82" s="40"/>
      <c r="L82" s="40"/>
      <c r="M82" s="40"/>
      <c r="N82" s="40"/>
      <c r="O82" s="40"/>
      <c r="P82" s="41"/>
    </row>
    <row r="83" spans="1:16" ht="13.5" thickTop="1" x14ac:dyDescent="0.2"/>
    <row r="85" spans="1:16" x14ac:dyDescent="0.2">
      <c r="D85" s="56"/>
    </row>
    <row r="86" spans="1:16" x14ac:dyDescent="0.2">
      <c r="D86" s="56"/>
    </row>
    <row r="87" spans="1:16" x14ac:dyDescent="0.2">
      <c r="D87" s="56"/>
    </row>
    <row r="88" spans="1:16" x14ac:dyDescent="0.2">
      <c r="D88" s="56"/>
    </row>
    <row r="89" spans="1:16" x14ac:dyDescent="0.2">
      <c r="D89" s="56"/>
    </row>
  </sheetData>
  <sheetProtection algorithmName="SHA-512" hashValue="fLCVQ7acDtPLY/W/gq5R491rV7kTbdhxR0L++qFDwdcBH6BrRWlRT/oQJd3tBIhyjZ7YzztsOIxXFhd6obuQig==" saltValue="Kf51JGqCELfEkni3x9fMBA==" spinCount="100000" sheet="1" objects="1" scenarios="1"/>
  <mergeCells count="7">
    <mergeCell ref="D3:G3"/>
    <mergeCell ref="D5:G5"/>
    <mergeCell ref="M2:P2"/>
    <mergeCell ref="J34:M34"/>
    <mergeCell ref="M3:P3"/>
    <mergeCell ref="M4:P4"/>
    <mergeCell ref="M5:P5"/>
  </mergeCells>
  <hyperlinks>
    <hyperlink ref="M4:M5" r:id="rId1" display="     View Leave and " xr:uid="{EB3FA8FB-D28A-43D5-A74A-7B64ACCBEA7D}"/>
    <hyperlink ref="M3" r:id="rId2" display="ESS to apply for Leave" xr:uid="{675C5898-2145-4DD4-9DFC-F656969D3F55}"/>
    <hyperlink ref="M4" r:id="rId3" display="View Leave, Attendance and " xr:uid="{0AEF9B65-238C-4DF5-BBFA-AC80EBC71502}"/>
    <hyperlink ref="M5" r:id="rId4" display="Overtime Policies (HUPP 5.6)" xr:uid="{CE30074B-A101-4CDE-80D9-6C92C92BB741}"/>
    <hyperlink ref="M4:P4" r:id="rId5" display="Leave Entitlements" xr:uid="{1591E1FF-AD7E-459F-8B52-904148CDD918}"/>
    <hyperlink ref="M5:P5" r:id="rId6" display="Attendance, Hours of Work and Overtime Procedures" xr:uid="{89F4B01D-0AB4-4C02-AA87-28138DA00477}"/>
    <hyperlink ref="M3:P3" r:id="rId7" display="Workday to apply for Leave" xr:uid="{967BDB61-CFD6-47A4-90EB-DF7509916BE5}"/>
  </hyperlinks>
  <pageMargins left="0.2" right="0.23" top="0.37" bottom="0.2" header="0.35" footer="0.2"/>
  <pageSetup paperSize="9" scale="94" fitToHeight="2" orientation="landscape" horizontalDpi="4294967295" verticalDpi="4294967295" r:id="rId8"/>
  <headerFooter alignWithMargins="0"/>
  <rowBreaks count="1" manualBreakCount="1">
    <brk id="44" max="16383" man="1"/>
  </rowBreaks>
  <drawing r:id="rId9"/>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0">
    <tabColor theme="5"/>
    <pageSetUpPr autoPageBreaks="0"/>
  </sheetPr>
  <dimension ref="A1:Q89"/>
  <sheetViews>
    <sheetView zoomScaleNormal="100" workbookViewId="0">
      <selection sqref="A1:XFD1048576"/>
    </sheetView>
  </sheetViews>
  <sheetFormatPr defaultColWidth="11.42578125" defaultRowHeight="12.75" x14ac:dyDescent="0.2"/>
  <sheetData>
    <row r="1" spans="1:17" ht="22.5" customHeight="1" x14ac:dyDescent="0.25">
      <c r="A1" s="155"/>
      <c r="B1" s="27"/>
      <c r="C1" s="156" t="s">
        <v>0</v>
      </c>
      <c r="D1" s="27"/>
      <c r="E1" s="27"/>
      <c r="F1" s="27"/>
      <c r="G1" s="157"/>
      <c r="H1" s="158"/>
      <c r="I1" s="159"/>
      <c r="J1" s="158"/>
      <c r="K1" s="160"/>
      <c r="L1" s="27"/>
      <c r="M1" s="27"/>
      <c r="N1" s="27"/>
      <c r="O1" s="27"/>
      <c r="P1" s="28"/>
    </row>
    <row r="2" spans="1:17" ht="12.75" customHeight="1" x14ac:dyDescent="0.2">
      <c r="A2" s="60"/>
      <c r="B2" s="12"/>
      <c r="C2" s="184" t="s">
        <v>36</v>
      </c>
      <c r="D2" s="185">
        <f>SUM('10Sep-23Sep'!D2,14)</f>
        <v>43366</v>
      </c>
      <c r="E2" s="186" t="s">
        <v>37</v>
      </c>
      <c r="F2" s="187"/>
      <c r="G2" s="188"/>
      <c r="H2" s="189" t="s">
        <v>38</v>
      </c>
      <c r="I2" s="190"/>
      <c r="J2" s="190"/>
      <c r="K2" s="190"/>
      <c r="L2" s="191">
        <f>+'10Sep-23Sep'!K41</f>
        <v>-55.281250000000007</v>
      </c>
      <c r="M2" s="306" t="s">
        <v>39</v>
      </c>
      <c r="N2" s="307"/>
      <c r="O2" s="307"/>
      <c r="P2" s="308"/>
    </row>
    <row r="3" spans="1:17" ht="12.75" customHeight="1" x14ac:dyDescent="0.2">
      <c r="A3" s="60"/>
      <c r="B3" s="12"/>
      <c r="C3" s="118" t="s">
        <v>40</v>
      </c>
      <c r="D3" s="302" t="str">
        <f>+'10Sep-23Sep'!D3</f>
        <v>Your Name Goes here</v>
      </c>
      <c r="E3" s="303"/>
      <c r="F3" s="303"/>
      <c r="G3" s="304"/>
      <c r="H3" s="122"/>
      <c r="I3" s="120"/>
      <c r="J3" s="120"/>
      <c r="K3" s="120"/>
      <c r="L3" s="121"/>
      <c r="M3" s="309" t="s">
        <v>42</v>
      </c>
      <c r="N3" s="310"/>
      <c r="O3" s="310"/>
      <c r="P3" s="311"/>
    </row>
    <row r="4" spans="1:17" x14ac:dyDescent="0.2">
      <c r="A4" s="60"/>
      <c r="B4" s="12"/>
      <c r="C4" s="118" t="s">
        <v>43</v>
      </c>
      <c r="D4" s="149" t="str">
        <f>+'10Sep-23Sep'!D4</f>
        <v>Pos no.</v>
      </c>
      <c r="E4" s="150"/>
      <c r="F4" s="214" t="s">
        <v>45</v>
      </c>
      <c r="G4" s="151" t="str">
        <f>'10Sep-23Sep'!G4</f>
        <v>Emp ID</v>
      </c>
      <c r="H4" s="122" t="s">
        <v>47</v>
      </c>
      <c r="I4" s="122"/>
      <c r="J4" s="120"/>
      <c r="K4" s="120"/>
      <c r="L4" s="123">
        <f>'10Sep-23Sep'!K78</f>
        <v>0</v>
      </c>
      <c r="M4" s="309" t="s">
        <v>48</v>
      </c>
      <c r="N4" s="310"/>
      <c r="O4" s="310"/>
      <c r="P4" s="311"/>
    </row>
    <row r="5" spans="1:17" ht="13.5" customHeight="1" x14ac:dyDescent="0.2">
      <c r="A5" s="60"/>
      <c r="B5" s="12"/>
      <c r="C5" s="192" t="s">
        <v>49</v>
      </c>
      <c r="D5" s="315" t="str">
        <f>+'10Sep-23Sep'!D5</f>
        <v>Your Unit Name goes here</v>
      </c>
      <c r="E5" s="316"/>
      <c r="F5" s="316"/>
      <c r="G5" s="317"/>
      <c r="H5" s="193" t="s">
        <v>51</v>
      </c>
      <c r="I5" s="193"/>
      <c r="J5" s="194"/>
      <c r="K5" s="194"/>
      <c r="L5" s="195" t="str">
        <f>'10Sep-23Sep'!L5</f>
        <v>FLEX</v>
      </c>
      <c r="M5" s="312" t="s">
        <v>53</v>
      </c>
      <c r="N5" s="313"/>
      <c r="O5" s="313"/>
      <c r="P5" s="314"/>
    </row>
    <row r="6" spans="1:17" x14ac:dyDescent="0.2">
      <c r="A6" s="60"/>
      <c r="B6" s="13"/>
      <c r="C6" s="182" t="s">
        <v>54</v>
      </c>
      <c r="D6" s="146" t="s">
        <v>55</v>
      </c>
      <c r="E6" s="146" t="s">
        <v>56</v>
      </c>
      <c r="F6" s="146" t="s">
        <v>57</v>
      </c>
      <c r="G6" s="146" t="s">
        <v>58</v>
      </c>
      <c r="H6" s="146" t="s">
        <v>59</v>
      </c>
      <c r="I6" s="146" t="s">
        <v>60</v>
      </c>
      <c r="J6" s="146" t="s">
        <v>54</v>
      </c>
      <c r="K6" s="146" t="s">
        <v>55</v>
      </c>
      <c r="L6" s="146" t="s">
        <v>56</v>
      </c>
      <c r="M6" s="146" t="s">
        <v>57</v>
      </c>
      <c r="N6" s="146" t="s">
        <v>58</v>
      </c>
      <c r="O6" s="146" t="s">
        <v>59</v>
      </c>
      <c r="P6" s="183" t="s">
        <v>60</v>
      </c>
    </row>
    <row r="7" spans="1:17" ht="13.5" thickBot="1" x14ac:dyDescent="0.25">
      <c r="A7" s="60"/>
      <c r="B7" s="13"/>
      <c r="C7" s="114">
        <f>D2</f>
        <v>43366</v>
      </c>
      <c r="D7" s="115">
        <f>$C$7+1</f>
        <v>43367</v>
      </c>
      <c r="E7" s="115">
        <f>$C$7+2</f>
        <v>43368</v>
      </c>
      <c r="F7" s="115">
        <f>$C$7+3</f>
        <v>43369</v>
      </c>
      <c r="G7" s="115">
        <f>$C$7+4</f>
        <v>43370</v>
      </c>
      <c r="H7" s="115">
        <f>$C$7+5</f>
        <v>43371</v>
      </c>
      <c r="I7" s="115">
        <f>$C$7+6</f>
        <v>43372</v>
      </c>
      <c r="J7" s="115">
        <f>$C$7+7</f>
        <v>43373</v>
      </c>
      <c r="K7" s="115">
        <f>$C$7+8</f>
        <v>43374</v>
      </c>
      <c r="L7" s="115">
        <f>$C$7+9</f>
        <v>43375</v>
      </c>
      <c r="M7" s="115">
        <f>$C$7+10</f>
        <v>43376</v>
      </c>
      <c r="N7" s="115">
        <f>$C$7+11</f>
        <v>43377</v>
      </c>
      <c r="O7" s="115">
        <f>$C$7+12</f>
        <v>43378</v>
      </c>
      <c r="P7" s="162">
        <f>$C$7+13</f>
        <v>43379</v>
      </c>
      <c r="Q7" s="1"/>
    </row>
    <row r="8" spans="1:17" ht="13.5" thickBot="1" x14ac:dyDescent="0.25">
      <c r="A8" s="118" t="s">
        <v>61</v>
      </c>
      <c r="B8" s="120"/>
      <c r="C8" s="220">
        <f>'10Sep-23Sep'!C8</f>
        <v>0</v>
      </c>
      <c r="D8" s="227">
        <f>'10Sep-23Sep'!D8</f>
        <v>0</v>
      </c>
      <c r="E8" s="230">
        <f>'10Sep-23Sep'!E8</f>
        <v>0.30208333333333331</v>
      </c>
      <c r="F8" s="228">
        <f>'10Sep-23Sep'!F8</f>
        <v>0.30208333333333331</v>
      </c>
      <c r="G8" s="230">
        <f>'10Sep-23Sep'!G8</f>
        <v>0.30208333333333331</v>
      </c>
      <c r="H8" s="228">
        <f>'10Sep-23Sep'!H8</f>
        <v>0.30208333333333331</v>
      </c>
      <c r="I8" s="230">
        <f>'10Sep-23Sep'!I8</f>
        <v>0.30208333333333331</v>
      </c>
      <c r="J8" s="227">
        <f>'10Sep-23Sep'!J8</f>
        <v>0</v>
      </c>
      <c r="K8" s="227">
        <f>'10Sep-23Sep'!K8</f>
        <v>0</v>
      </c>
      <c r="L8" s="230">
        <f>'10Sep-23Sep'!L8</f>
        <v>0.30208333333333331</v>
      </c>
      <c r="M8" s="228">
        <f>'10Sep-23Sep'!M8</f>
        <v>0.30208333333333331</v>
      </c>
      <c r="N8" s="230">
        <f>'10Sep-23Sep'!N8</f>
        <v>0.30208333333333331</v>
      </c>
      <c r="O8" s="228">
        <f>'10Sep-23Sep'!O8</f>
        <v>0.30208333333333331</v>
      </c>
      <c r="P8" s="230">
        <f>'10Sep-23Sep'!P8</f>
        <v>0.30208333333333331</v>
      </c>
      <c r="Q8" s="1"/>
    </row>
    <row r="9" spans="1:17" x14ac:dyDescent="0.2">
      <c r="A9" s="163" t="s">
        <v>62</v>
      </c>
      <c r="B9" s="98" t="s">
        <v>63</v>
      </c>
      <c r="C9" s="221">
        <v>0</v>
      </c>
      <c r="D9" s="221">
        <v>0</v>
      </c>
      <c r="E9" s="231">
        <v>0</v>
      </c>
      <c r="F9" s="229">
        <v>0</v>
      </c>
      <c r="G9" s="231">
        <v>0</v>
      </c>
      <c r="H9" s="229">
        <v>0</v>
      </c>
      <c r="I9" s="231">
        <v>0</v>
      </c>
      <c r="J9" s="221">
        <v>0</v>
      </c>
      <c r="K9" s="221">
        <v>0</v>
      </c>
      <c r="L9" s="231">
        <v>0</v>
      </c>
      <c r="M9" s="229">
        <v>0</v>
      </c>
      <c r="N9" s="231">
        <v>0</v>
      </c>
      <c r="O9" s="229">
        <v>0</v>
      </c>
      <c r="P9" s="231">
        <v>0</v>
      </c>
    </row>
    <row r="10" spans="1:17" x14ac:dyDescent="0.2">
      <c r="A10" s="164"/>
      <c r="B10" s="98" t="s">
        <v>64</v>
      </c>
      <c r="C10" s="221">
        <v>0</v>
      </c>
      <c r="D10" s="221">
        <v>0</v>
      </c>
      <c r="E10" s="231">
        <v>0</v>
      </c>
      <c r="F10" s="229">
        <v>0</v>
      </c>
      <c r="G10" s="231">
        <v>0</v>
      </c>
      <c r="H10" s="229">
        <v>0</v>
      </c>
      <c r="I10" s="231">
        <v>0</v>
      </c>
      <c r="J10" s="221">
        <v>0</v>
      </c>
      <c r="K10" s="221">
        <v>0</v>
      </c>
      <c r="L10" s="231">
        <v>0</v>
      </c>
      <c r="M10" s="229">
        <v>0</v>
      </c>
      <c r="N10" s="231">
        <v>0</v>
      </c>
      <c r="O10" s="229">
        <v>0</v>
      </c>
      <c r="P10" s="231">
        <v>0</v>
      </c>
    </row>
    <row r="11" spans="1:17" x14ac:dyDescent="0.2">
      <c r="A11" s="164"/>
      <c r="B11" s="98" t="s">
        <v>63</v>
      </c>
      <c r="C11" s="221"/>
      <c r="D11" s="221"/>
      <c r="E11" s="231"/>
      <c r="F11" s="229"/>
      <c r="G11" s="231"/>
      <c r="H11" s="229"/>
      <c r="I11" s="231"/>
      <c r="J11" s="221"/>
      <c r="K11" s="221"/>
      <c r="L11" s="231"/>
      <c r="M11" s="229"/>
      <c r="N11" s="231"/>
      <c r="O11" s="229"/>
      <c r="P11" s="236"/>
    </row>
    <row r="12" spans="1:17" x14ac:dyDescent="0.2">
      <c r="A12" s="164"/>
      <c r="B12" s="98" t="s">
        <v>64</v>
      </c>
      <c r="C12" s="221"/>
      <c r="D12" s="221"/>
      <c r="E12" s="231"/>
      <c r="F12" s="229"/>
      <c r="G12" s="231"/>
      <c r="H12" s="229"/>
      <c r="I12" s="231"/>
      <c r="J12" s="221"/>
      <c r="K12" s="221"/>
      <c r="L12" s="231"/>
      <c r="M12" s="229"/>
      <c r="N12" s="231"/>
      <c r="O12" s="229"/>
      <c r="P12" s="236"/>
    </row>
    <row r="13" spans="1:17" ht="13.5" thickBot="1" x14ac:dyDescent="0.25">
      <c r="A13" s="165"/>
      <c r="B13" s="99" t="s">
        <v>65</v>
      </c>
      <c r="C13" s="100">
        <f t="shared" ref="C13:P13" si="0">(C10-C9)+(C12-C11)</f>
        <v>0</v>
      </c>
      <c r="D13" s="100">
        <f t="shared" si="0"/>
        <v>0</v>
      </c>
      <c r="E13" s="100">
        <f t="shared" si="0"/>
        <v>0</v>
      </c>
      <c r="F13" s="100">
        <f t="shared" si="0"/>
        <v>0</v>
      </c>
      <c r="G13" s="100">
        <f t="shared" si="0"/>
        <v>0</v>
      </c>
      <c r="H13" s="100">
        <f t="shared" si="0"/>
        <v>0</v>
      </c>
      <c r="I13" s="100">
        <f t="shared" si="0"/>
        <v>0</v>
      </c>
      <c r="J13" s="100">
        <f t="shared" si="0"/>
        <v>0</v>
      </c>
      <c r="K13" s="100">
        <f t="shared" si="0"/>
        <v>0</v>
      </c>
      <c r="L13" s="100">
        <f t="shared" si="0"/>
        <v>0</v>
      </c>
      <c r="M13" s="100">
        <f t="shared" si="0"/>
        <v>0</v>
      </c>
      <c r="N13" s="100">
        <f t="shared" si="0"/>
        <v>0</v>
      </c>
      <c r="O13" s="100">
        <f t="shared" si="0"/>
        <v>0</v>
      </c>
      <c r="P13" s="166">
        <f t="shared" si="0"/>
        <v>0</v>
      </c>
    </row>
    <row r="14" spans="1:17" x14ac:dyDescent="0.2">
      <c r="A14" s="167" t="s">
        <v>66</v>
      </c>
      <c r="B14" s="101" t="s">
        <v>63</v>
      </c>
      <c r="C14" s="222">
        <v>0</v>
      </c>
      <c r="D14" s="222">
        <v>0</v>
      </c>
      <c r="E14" s="232">
        <v>0</v>
      </c>
      <c r="F14" s="240">
        <v>0</v>
      </c>
      <c r="G14" s="232">
        <v>0</v>
      </c>
      <c r="H14" s="240">
        <v>0</v>
      </c>
      <c r="I14" s="232">
        <v>0</v>
      </c>
      <c r="J14" s="222">
        <v>0</v>
      </c>
      <c r="K14" s="222">
        <v>0</v>
      </c>
      <c r="L14" s="231">
        <v>0</v>
      </c>
      <c r="M14" s="240">
        <v>0</v>
      </c>
      <c r="N14" s="231">
        <v>0</v>
      </c>
      <c r="O14" s="240">
        <v>0</v>
      </c>
      <c r="P14" s="231">
        <v>0</v>
      </c>
    </row>
    <row r="15" spans="1:17" x14ac:dyDescent="0.2">
      <c r="A15" s="164"/>
      <c r="B15" s="98" t="s">
        <v>64</v>
      </c>
      <c r="C15" s="221">
        <v>0</v>
      </c>
      <c r="D15" s="221">
        <v>0</v>
      </c>
      <c r="E15" s="231">
        <v>0</v>
      </c>
      <c r="F15" s="229">
        <v>0</v>
      </c>
      <c r="G15" s="231">
        <v>0</v>
      </c>
      <c r="H15" s="229">
        <v>0</v>
      </c>
      <c r="I15" s="231">
        <v>0</v>
      </c>
      <c r="J15" s="221">
        <v>0</v>
      </c>
      <c r="K15" s="221">
        <v>0</v>
      </c>
      <c r="L15" s="231">
        <v>0</v>
      </c>
      <c r="M15" s="229">
        <v>0</v>
      </c>
      <c r="N15" s="231">
        <v>0</v>
      </c>
      <c r="O15" s="229">
        <v>0</v>
      </c>
      <c r="P15" s="231">
        <v>0</v>
      </c>
    </row>
    <row r="16" spans="1:17" x14ac:dyDescent="0.2">
      <c r="A16" s="164"/>
      <c r="B16" s="98" t="s">
        <v>63</v>
      </c>
      <c r="C16" s="221"/>
      <c r="D16" s="221"/>
      <c r="E16" s="231"/>
      <c r="F16" s="229"/>
      <c r="G16" s="231"/>
      <c r="H16" s="229"/>
      <c r="I16" s="231"/>
      <c r="J16" s="221"/>
      <c r="K16" s="221"/>
      <c r="L16" s="231"/>
      <c r="M16" s="229"/>
      <c r="N16" s="231"/>
      <c r="O16" s="229"/>
      <c r="P16" s="236"/>
    </row>
    <row r="17" spans="1:16" x14ac:dyDescent="0.2">
      <c r="A17" s="164"/>
      <c r="B17" s="98" t="s">
        <v>64</v>
      </c>
      <c r="C17" s="221"/>
      <c r="D17" s="221"/>
      <c r="E17" s="231"/>
      <c r="F17" s="229"/>
      <c r="G17" s="231"/>
      <c r="H17" s="229"/>
      <c r="I17" s="231"/>
      <c r="J17" s="221"/>
      <c r="K17" s="221"/>
      <c r="L17" s="231"/>
      <c r="M17" s="229"/>
      <c r="N17" s="231"/>
      <c r="O17" s="229"/>
      <c r="P17" s="236"/>
    </row>
    <row r="18" spans="1:16" ht="13.5" thickBot="1" x14ac:dyDescent="0.25">
      <c r="A18" s="164"/>
      <c r="B18" s="102" t="s">
        <v>65</v>
      </c>
      <c r="C18" s="100">
        <f t="shared" ref="C18:P18" si="1">(C15-C14)+(C17-C16)</f>
        <v>0</v>
      </c>
      <c r="D18" s="100">
        <f t="shared" si="1"/>
        <v>0</v>
      </c>
      <c r="E18" s="100">
        <f t="shared" si="1"/>
        <v>0</v>
      </c>
      <c r="F18" s="100">
        <f t="shared" si="1"/>
        <v>0</v>
      </c>
      <c r="G18" s="100">
        <f t="shared" si="1"/>
        <v>0</v>
      </c>
      <c r="H18" s="100">
        <f t="shared" si="1"/>
        <v>0</v>
      </c>
      <c r="I18" s="100">
        <f t="shared" si="1"/>
        <v>0</v>
      </c>
      <c r="J18" s="100">
        <f t="shared" si="1"/>
        <v>0</v>
      </c>
      <c r="K18" s="100">
        <f t="shared" si="1"/>
        <v>0</v>
      </c>
      <c r="L18" s="100">
        <f t="shared" si="1"/>
        <v>0</v>
      </c>
      <c r="M18" s="100">
        <f t="shared" si="1"/>
        <v>0</v>
      </c>
      <c r="N18" s="100">
        <f t="shared" si="1"/>
        <v>0</v>
      </c>
      <c r="O18" s="100">
        <f t="shared" si="1"/>
        <v>0</v>
      </c>
      <c r="P18" s="166">
        <f t="shared" si="1"/>
        <v>0</v>
      </c>
    </row>
    <row r="19" spans="1:16" ht="13.5" thickBot="1" x14ac:dyDescent="0.25">
      <c r="A19" s="168" t="s">
        <v>67</v>
      </c>
      <c r="B19" s="103"/>
      <c r="C19" s="104">
        <f t="shared" ref="C19:P19" si="2">C13+C18</f>
        <v>0</v>
      </c>
      <c r="D19" s="104">
        <f t="shared" si="2"/>
        <v>0</v>
      </c>
      <c r="E19" s="104">
        <f t="shared" si="2"/>
        <v>0</v>
      </c>
      <c r="F19" s="104">
        <f t="shared" si="2"/>
        <v>0</v>
      </c>
      <c r="G19" s="104">
        <f t="shared" si="2"/>
        <v>0</v>
      </c>
      <c r="H19" s="104">
        <f t="shared" si="2"/>
        <v>0</v>
      </c>
      <c r="I19" s="104">
        <f t="shared" si="2"/>
        <v>0</v>
      </c>
      <c r="J19" s="104">
        <f t="shared" si="2"/>
        <v>0</v>
      </c>
      <c r="K19" s="104">
        <f t="shared" si="2"/>
        <v>0</v>
      </c>
      <c r="L19" s="104">
        <f t="shared" si="2"/>
        <v>0</v>
      </c>
      <c r="M19" s="104">
        <f t="shared" si="2"/>
        <v>0</v>
      </c>
      <c r="N19" s="104">
        <f t="shared" si="2"/>
        <v>0</v>
      </c>
      <c r="O19" s="104">
        <f t="shared" si="2"/>
        <v>0</v>
      </c>
      <c r="P19" s="169">
        <f t="shared" si="2"/>
        <v>0</v>
      </c>
    </row>
    <row r="20" spans="1:16" x14ac:dyDescent="0.2">
      <c r="A20" s="164"/>
      <c r="B20" s="105" t="s">
        <v>68</v>
      </c>
      <c r="C20" s="221"/>
      <c r="D20" s="221"/>
      <c r="E20" s="231"/>
      <c r="F20" s="229"/>
      <c r="G20" s="231"/>
      <c r="H20" s="229"/>
      <c r="I20" s="231"/>
      <c r="J20" s="221"/>
      <c r="K20" s="221"/>
      <c r="L20" s="231"/>
      <c r="M20" s="229"/>
      <c r="N20" s="231"/>
      <c r="O20" s="229"/>
      <c r="P20" s="236"/>
    </row>
    <row r="21" spans="1:16" x14ac:dyDescent="0.2">
      <c r="A21" s="167" t="s">
        <v>70</v>
      </c>
      <c r="B21" s="105" t="s">
        <v>71</v>
      </c>
      <c r="C21" s="221"/>
      <c r="D21" s="221"/>
      <c r="E21" s="231"/>
      <c r="F21" s="229"/>
      <c r="G21" s="231"/>
      <c r="H21" s="229"/>
      <c r="I21" s="231"/>
      <c r="J21" s="221"/>
      <c r="K21" s="221"/>
      <c r="L21" s="231"/>
      <c r="M21" s="229"/>
      <c r="N21" s="231"/>
      <c r="O21" s="229"/>
      <c r="P21" s="236"/>
    </row>
    <row r="22" spans="1:16" x14ac:dyDescent="0.2">
      <c r="A22" s="167" t="s">
        <v>72</v>
      </c>
      <c r="B22" s="105" t="s">
        <v>73</v>
      </c>
      <c r="C22" s="221"/>
      <c r="D22" s="221"/>
      <c r="E22" s="231"/>
      <c r="F22" s="229"/>
      <c r="G22" s="231"/>
      <c r="H22" s="229"/>
      <c r="I22" s="231"/>
      <c r="J22" s="221"/>
      <c r="K22" s="221"/>
      <c r="L22" s="231"/>
      <c r="M22" s="229"/>
      <c r="N22" s="231"/>
      <c r="O22" s="229"/>
      <c r="P22" s="236"/>
    </row>
    <row r="23" spans="1:16" x14ac:dyDescent="0.2">
      <c r="A23" s="167" t="s">
        <v>74</v>
      </c>
      <c r="B23" s="105" t="s">
        <v>75</v>
      </c>
      <c r="C23" s="221"/>
      <c r="D23" s="221"/>
      <c r="E23" s="231"/>
      <c r="F23" s="229"/>
      <c r="G23" s="231"/>
      <c r="H23" s="229"/>
      <c r="I23" s="231" t="s">
        <v>69</v>
      </c>
      <c r="J23" s="221"/>
      <c r="K23" s="221"/>
      <c r="L23" s="231">
        <v>0.30208333333333331</v>
      </c>
      <c r="M23" s="229"/>
      <c r="N23" s="231"/>
      <c r="O23" s="229"/>
      <c r="P23" s="236"/>
    </row>
    <row r="24" spans="1:16" x14ac:dyDescent="0.2">
      <c r="A24" s="167" t="s">
        <v>76</v>
      </c>
      <c r="B24" s="105" t="s">
        <v>77</v>
      </c>
      <c r="C24" s="223"/>
      <c r="D24" s="221"/>
      <c r="E24" s="231"/>
      <c r="F24" s="229"/>
      <c r="G24" s="231"/>
      <c r="H24" s="229"/>
      <c r="I24" s="231"/>
      <c r="J24" s="221"/>
      <c r="K24" s="221"/>
      <c r="L24" s="231"/>
      <c r="M24" s="229"/>
      <c r="N24" s="231"/>
      <c r="O24" s="229"/>
      <c r="P24" s="236"/>
    </row>
    <row r="25" spans="1:16" ht="13.5" thickBot="1" x14ac:dyDescent="0.25">
      <c r="A25" s="164"/>
      <c r="B25" s="106" t="s">
        <v>78</v>
      </c>
      <c r="C25" s="224"/>
      <c r="D25" s="224"/>
      <c r="E25" s="233"/>
      <c r="F25" s="241"/>
      <c r="G25" s="233"/>
      <c r="H25" s="241"/>
      <c r="I25" s="233"/>
      <c r="J25" s="224"/>
      <c r="K25" s="224"/>
      <c r="L25" s="233"/>
      <c r="M25" s="241"/>
      <c r="N25" s="233"/>
      <c r="O25" s="241"/>
      <c r="P25" s="237"/>
    </row>
    <row r="26" spans="1:16" ht="13.5" thickBot="1" x14ac:dyDescent="0.25">
      <c r="A26" s="170" t="s">
        <v>79</v>
      </c>
      <c r="B26" s="107"/>
      <c r="C26" s="108">
        <f t="shared" ref="C26:P26" si="3">SUM(C20:C25)</f>
        <v>0</v>
      </c>
      <c r="D26" s="108">
        <f t="shared" si="3"/>
        <v>0</v>
      </c>
      <c r="E26" s="108">
        <f t="shared" si="3"/>
        <v>0</v>
      </c>
      <c r="F26" s="108">
        <f t="shared" si="3"/>
        <v>0</v>
      </c>
      <c r="G26" s="108">
        <f t="shared" si="3"/>
        <v>0</v>
      </c>
      <c r="H26" s="108">
        <f t="shared" si="3"/>
        <v>0</v>
      </c>
      <c r="I26" s="108">
        <f t="shared" si="3"/>
        <v>0</v>
      </c>
      <c r="J26" s="108">
        <f t="shared" si="3"/>
        <v>0</v>
      </c>
      <c r="K26" s="108">
        <f t="shared" si="3"/>
        <v>0</v>
      </c>
      <c r="L26" s="108">
        <f t="shared" si="3"/>
        <v>0.30208333333333331</v>
      </c>
      <c r="M26" s="108">
        <f t="shared" si="3"/>
        <v>0</v>
      </c>
      <c r="N26" s="108">
        <f t="shared" si="3"/>
        <v>0</v>
      </c>
      <c r="O26" s="108">
        <f t="shared" si="3"/>
        <v>0</v>
      </c>
      <c r="P26" s="171">
        <f t="shared" si="3"/>
        <v>0</v>
      </c>
    </row>
    <row r="27" spans="1:16" ht="13.5" thickBot="1" x14ac:dyDescent="0.25">
      <c r="A27" s="172" t="s">
        <v>80</v>
      </c>
      <c r="B27" s="109"/>
      <c r="C27" s="110" t="str">
        <f t="shared" ref="C27:P27" si="4">IF(C29&gt;=C8,"0:00",C8-C29)</f>
        <v>0:00</v>
      </c>
      <c r="D27" s="110" t="str">
        <f t="shared" si="4"/>
        <v>0:00</v>
      </c>
      <c r="E27" s="110">
        <f t="shared" si="4"/>
        <v>0.30208333333333331</v>
      </c>
      <c r="F27" s="110">
        <f t="shared" si="4"/>
        <v>0.30208333333333331</v>
      </c>
      <c r="G27" s="110">
        <f t="shared" si="4"/>
        <v>0.30208333333333331</v>
      </c>
      <c r="H27" s="110">
        <f t="shared" si="4"/>
        <v>0.30208333333333331</v>
      </c>
      <c r="I27" s="110">
        <f t="shared" si="4"/>
        <v>0.30208333333333331</v>
      </c>
      <c r="J27" s="110" t="str">
        <f t="shared" si="4"/>
        <v>0:00</v>
      </c>
      <c r="K27" s="110" t="str">
        <f t="shared" si="4"/>
        <v>0:00</v>
      </c>
      <c r="L27" s="110" t="str">
        <f t="shared" si="4"/>
        <v>0:00</v>
      </c>
      <c r="M27" s="110">
        <f t="shared" si="4"/>
        <v>0.30208333333333331</v>
      </c>
      <c r="N27" s="110">
        <f t="shared" si="4"/>
        <v>0.30208333333333331</v>
      </c>
      <c r="O27" s="110">
        <f t="shared" si="4"/>
        <v>0.30208333333333331</v>
      </c>
      <c r="P27" s="173">
        <f t="shared" si="4"/>
        <v>0.30208333333333331</v>
      </c>
    </row>
    <row r="28" spans="1:16" ht="13.5" thickBot="1" x14ac:dyDescent="0.25">
      <c r="A28" s="174" t="s">
        <v>81</v>
      </c>
      <c r="B28" s="111"/>
      <c r="C28" s="225" t="s">
        <v>82</v>
      </c>
      <c r="D28" s="225" t="s">
        <v>82</v>
      </c>
      <c r="E28" s="234" t="s">
        <v>82</v>
      </c>
      <c r="F28" s="242" t="s">
        <v>82</v>
      </c>
      <c r="G28" s="234" t="s">
        <v>82</v>
      </c>
      <c r="H28" s="242" t="s">
        <v>82</v>
      </c>
      <c r="I28" s="234" t="s">
        <v>82</v>
      </c>
      <c r="J28" s="225" t="s">
        <v>82</v>
      </c>
      <c r="K28" s="225" t="s">
        <v>82</v>
      </c>
      <c r="L28" s="234" t="s">
        <v>82</v>
      </c>
      <c r="M28" s="242" t="s">
        <v>82</v>
      </c>
      <c r="N28" s="234" t="s">
        <v>82</v>
      </c>
      <c r="O28" s="242" t="s">
        <v>82</v>
      </c>
      <c r="P28" s="238" t="s">
        <v>82</v>
      </c>
    </row>
    <row r="29" spans="1:16" ht="13.5" thickTop="1" x14ac:dyDescent="0.2">
      <c r="A29" s="175" t="s">
        <v>83</v>
      </c>
      <c r="B29" s="141"/>
      <c r="C29" s="145">
        <f t="shared" ref="C29:P29" si="5">C26+C19</f>
        <v>0</v>
      </c>
      <c r="D29" s="145">
        <f t="shared" si="5"/>
        <v>0</v>
      </c>
      <c r="E29" s="145">
        <f t="shared" si="5"/>
        <v>0</v>
      </c>
      <c r="F29" s="145">
        <f t="shared" si="5"/>
        <v>0</v>
      </c>
      <c r="G29" s="145">
        <f t="shared" si="5"/>
        <v>0</v>
      </c>
      <c r="H29" s="145">
        <f t="shared" si="5"/>
        <v>0</v>
      </c>
      <c r="I29" s="145">
        <f t="shared" si="5"/>
        <v>0</v>
      </c>
      <c r="J29" s="145">
        <f t="shared" si="5"/>
        <v>0</v>
      </c>
      <c r="K29" s="145">
        <f t="shared" si="5"/>
        <v>0</v>
      </c>
      <c r="L29" s="145">
        <f t="shared" si="5"/>
        <v>0.30208333333333331</v>
      </c>
      <c r="M29" s="145">
        <f t="shared" si="5"/>
        <v>0</v>
      </c>
      <c r="N29" s="145">
        <f t="shared" si="5"/>
        <v>0</v>
      </c>
      <c r="O29" s="145">
        <f t="shared" si="5"/>
        <v>0</v>
      </c>
      <c r="P29" s="176">
        <f t="shared" si="5"/>
        <v>0</v>
      </c>
    </row>
    <row r="30" spans="1:16" x14ac:dyDescent="0.2">
      <c r="A30" s="177" t="s">
        <v>84</v>
      </c>
      <c r="B30" s="142"/>
      <c r="C30" s="226">
        <f>IF(L3 ="Y", 0-L2, L2)</f>
        <v>-55.281250000000007</v>
      </c>
      <c r="D30" s="226">
        <f t="shared" ref="D30:P30" si="6">C32</f>
        <v>-55.281250000000007</v>
      </c>
      <c r="E30" s="235">
        <f t="shared" si="6"/>
        <v>-55.281250000000007</v>
      </c>
      <c r="F30" s="243">
        <f t="shared" si="6"/>
        <v>-55.583333333333343</v>
      </c>
      <c r="G30" s="235">
        <f t="shared" si="6"/>
        <v>-55.885416666666679</v>
      </c>
      <c r="H30" s="243">
        <f t="shared" si="6"/>
        <v>-56.187500000000014</v>
      </c>
      <c r="I30" s="235">
        <f t="shared" si="6"/>
        <v>-56.48958333333335</v>
      </c>
      <c r="J30" s="226">
        <f t="shared" si="6"/>
        <v>-56.791666666666686</v>
      </c>
      <c r="K30" s="226">
        <f t="shared" si="6"/>
        <v>-56.791666666666686</v>
      </c>
      <c r="L30" s="235">
        <f t="shared" si="6"/>
        <v>-56.791666666666686</v>
      </c>
      <c r="M30" s="243">
        <f t="shared" si="6"/>
        <v>-56.791666666666686</v>
      </c>
      <c r="N30" s="235">
        <f t="shared" si="6"/>
        <v>-57.093750000000021</v>
      </c>
      <c r="O30" s="243">
        <f t="shared" si="6"/>
        <v>-57.395833333333357</v>
      </c>
      <c r="P30" s="239">
        <f t="shared" si="6"/>
        <v>-57.697916666666693</v>
      </c>
    </row>
    <row r="31" spans="1:16" x14ac:dyDescent="0.2">
      <c r="A31" s="177" t="s">
        <v>85</v>
      </c>
      <c r="B31" s="142"/>
      <c r="C31" s="226">
        <f t="shared" ref="C31:P31" si="7">IF(AND(C29=0,C27=0),"0:00", C29-C8)</f>
        <v>0</v>
      </c>
      <c r="D31" s="226">
        <f t="shared" si="7"/>
        <v>0</v>
      </c>
      <c r="E31" s="235">
        <f t="shared" si="7"/>
        <v>-0.30208333333333331</v>
      </c>
      <c r="F31" s="243">
        <f t="shared" si="7"/>
        <v>-0.30208333333333331</v>
      </c>
      <c r="G31" s="235">
        <f t="shared" si="7"/>
        <v>-0.30208333333333331</v>
      </c>
      <c r="H31" s="243">
        <f t="shared" si="7"/>
        <v>-0.30208333333333331</v>
      </c>
      <c r="I31" s="235">
        <f t="shared" si="7"/>
        <v>-0.30208333333333331</v>
      </c>
      <c r="J31" s="226">
        <f t="shared" si="7"/>
        <v>0</v>
      </c>
      <c r="K31" s="226">
        <f t="shared" si="7"/>
        <v>0</v>
      </c>
      <c r="L31" s="235">
        <f t="shared" si="7"/>
        <v>0</v>
      </c>
      <c r="M31" s="243">
        <f t="shared" si="7"/>
        <v>-0.30208333333333331</v>
      </c>
      <c r="N31" s="235">
        <f t="shared" si="7"/>
        <v>-0.30208333333333331</v>
      </c>
      <c r="O31" s="243">
        <f t="shared" si="7"/>
        <v>-0.30208333333333331</v>
      </c>
      <c r="P31" s="239">
        <f t="shared" si="7"/>
        <v>-0.30208333333333331</v>
      </c>
    </row>
    <row r="32" spans="1:16" ht="13.5" thickBot="1" x14ac:dyDescent="0.25">
      <c r="A32" s="178" t="s">
        <v>86</v>
      </c>
      <c r="B32" s="143"/>
      <c r="C32" s="144">
        <f t="shared" ref="C32:P32" si="8">C30+C31</f>
        <v>-55.281250000000007</v>
      </c>
      <c r="D32" s="144">
        <f t="shared" si="8"/>
        <v>-55.281250000000007</v>
      </c>
      <c r="E32" s="144">
        <f t="shared" si="8"/>
        <v>-55.583333333333343</v>
      </c>
      <c r="F32" s="144">
        <f t="shared" si="8"/>
        <v>-55.885416666666679</v>
      </c>
      <c r="G32" s="144">
        <f t="shared" si="8"/>
        <v>-56.187500000000014</v>
      </c>
      <c r="H32" s="144">
        <f t="shared" si="8"/>
        <v>-56.48958333333335</v>
      </c>
      <c r="I32" s="144">
        <f t="shared" si="8"/>
        <v>-56.791666666666686</v>
      </c>
      <c r="J32" s="144">
        <f t="shared" si="8"/>
        <v>-56.791666666666686</v>
      </c>
      <c r="K32" s="144">
        <f t="shared" si="8"/>
        <v>-56.791666666666686</v>
      </c>
      <c r="L32" s="144">
        <f t="shared" si="8"/>
        <v>-56.791666666666686</v>
      </c>
      <c r="M32" s="144">
        <f t="shared" si="8"/>
        <v>-57.093750000000021</v>
      </c>
      <c r="N32" s="144">
        <f t="shared" si="8"/>
        <v>-57.395833333333357</v>
      </c>
      <c r="O32" s="144">
        <f t="shared" si="8"/>
        <v>-57.697916666666693</v>
      </c>
      <c r="P32" s="179">
        <f t="shared" si="8"/>
        <v>-58.000000000000028</v>
      </c>
    </row>
    <row r="33" spans="1:16" ht="13.5" thickBot="1" x14ac:dyDescent="0.25">
      <c r="A33" s="60"/>
      <c r="B33" s="12"/>
      <c r="C33" s="12"/>
      <c r="D33" s="12"/>
      <c r="E33" s="12"/>
      <c r="F33" s="12"/>
      <c r="G33" s="12"/>
      <c r="H33" s="12"/>
      <c r="I33" s="12"/>
      <c r="J33" s="12"/>
      <c r="K33" s="12"/>
      <c r="L33" s="12"/>
      <c r="M33" s="12"/>
      <c r="N33" s="12"/>
      <c r="O33" s="12"/>
      <c r="P33" s="30"/>
    </row>
    <row r="34" spans="1:16" x14ac:dyDescent="0.2">
      <c r="A34" s="60"/>
      <c r="B34" s="57"/>
      <c r="C34" s="12"/>
      <c r="D34" s="12"/>
      <c r="E34" s="12"/>
      <c r="F34" s="12"/>
      <c r="G34" s="12"/>
      <c r="H34" s="127"/>
      <c r="I34" s="128"/>
      <c r="J34" s="305" t="s">
        <v>87</v>
      </c>
      <c r="K34" s="305"/>
      <c r="L34" s="305"/>
      <c r="M34" s="305"/>
      <c r="N34" s="128"/>
      <c r="O34" s="129"/>
      <c r="P34" s="30"/>
    </row>
    <row r="35" spans="1:16" x14ac:dyDescent="0.2">
      <c r="A35" s="60"/>
      <c r="B35" s="59"/>
      <c r="C35" s="12"/>
      <c r="D35" s="12"/>
      <c r="E35" s="12"/>
      <c r="F35" s="31"/>
      <c r="G35" s="12"/>
      <c r="H35" s="130"/>
      <c r="I35" s="91"/>
      <c r="J35" s="91"/>
      <c r="K35" s="91"/>
      <c r="L35" s="91"/>
      <c r="M35" s="91"/>
      <c r="N35" s="91"/>
      <c r="O35" s="131"/>
      <c r="P35" s="30"/>
    </row>
    <row r="36" spans="1:16" x14ac:dyDescent="0.2">
      <c r="A36" s="180" t="s">
        <v>88</v>
      </c>
      <c r="B36" s="33"/>
      <c r="C36" s="33"/>
      <c r="D36" s="33"/>
      <c r="E36" s="33"/>
      <c r="F36" s="12" t="s">
        <v>89</v>
      </c>
      <c r="G36" s="35"/>
      <c r="H36" s="132" t="s">
        <v>90</v>
      </c>
      <c r="I36" s="96"/>
      <c r="J36" s="96"/>
      <c r="K36" s="90">
        <f>C30</f>
        <v>-55.281250000000007</v>
      </c>
      <c r="L36" s="93" t="s">
        <v>91</v>
      </c>
      <c r="M36" s="91" t="s">
        <v>68</v>
      </c>
      <c r="N36" s="97">
        <f>SUM(C20:P20)</f>
        <v>0</v>
      </c>
      <c r="O36" s="131"/>
      <c r="P36" s="30"/>
    </row>
    <row r="37" spans="1:16" x14ac:dyDescent="0.2">
      <c r="A37" s="60" t="s">
        <v>92</v>
      </c>
      <c r="B37" s="12"/>
      <c r="C37" s="12"/>
      <c r="D37" s="12"/>
      <c r="E37" s="12"/>
      <c r="F37" s="12"/>
      <c r="G37" s="12"/>
      <c r="H37" s="132" t="s">
        <v>93</v>
      </c>
      <c r="I37" s="96"/>
      <c r="J37" s="96"/>
      <c r="K37" s="90">
        <f>SUM(C19:P19)</f>
        <v>0</v>
      </c>
      <c r="L37" s="91"/>
      <c r="M37" s="91" t="s">
        <v>71</v>
      </c>
      <c r="N37" s="97">
        <f>SUM(C21:P21)</f>
        <v>0</v>
      </c>
      <c r="O37" s="131"/>
      <c r="P37" s="30"/>
    </row>
    <row r="38" spans="1:16" x14ac:dyDescent="0.2">
      <c r="A38" s="60"/>
      <c r="B38" s="12"/>
      <c r="C38" s="12"/>
      <c r="D38" s="12"/>
      <c r="E38" s="12"/>
      <c r="F38" s="12"/>
      <c r="G38" s="12"/>
      <c r="H38" s="132" t="s">
        <v>94</v>
      </c>
      <c r="I38" s="96"/>
      <c r="J38" s="96"/>
      <c r="K38" s="90">
        <f>SUM(C26:P26)</f>
        <v>0.30208333333333331</v>
      </c>
      <c r="L38" s="91"/>
      <c r="M38" s="91" t="s">
        <v>73</v>
      </c>
      <c r="N38" s="97">
        <f>SUM(C22:P22)</f>
        <v>0</v>
      </c>
      <c r="O38" s="131"/>
      <c r="P38" s="30"/>
    </row>
    <row r="39" spans="1:16" x14ac:dyDescent="0.2">
      <c r="A39" s="60"/>
      <c r="B39" s="12"/>
      <c r="C39" s="12"/>
      <c r="D39" s="12"/>
      <c r="E39" s="12"/>
      <c r="F39" s="12"/>
      <c r="G39" s="12"/>
      <c r="H39" s="132" t="s">
        <v>95</v>
      </c>
      <c r="I39" s="96"/>
      <c r="J39" s="96"/>
      <c r="K39" s="90">
        <f>SUM(C8:P8)</f>
        <v>3.0208333333333335</v>
      </c>
      <c r="L39" s="91"/>
      <c r="M39" s="91" t="s">
        <v>78</v>
      </c>
      <c r="N39" s="97">
        <f>SUM(C25:P25)</f>
        <v>0</v>
      </c>
      <c r="O39" s="131"/>
      <c r="P39" s="30"/>
    </row>
    <row r="40" spans="1:16" x14ac:dyDescent="0.2">
      <c r="A40" s="60"/>
      <c r="B40" s="12"/>
      <c r="C40" s="12"/>
      <c r="D40" s="12"/>
      <c r="E40" s="12"/>
      <c r="F40" s="31"/>
      <c r="G40" s="12"/>
      <c r="H40" s="133"/>
      <c r="I40" s="91"/>
      <c r="J40" s="91"/>
      <c r="K40" s="91"/>
      <c r="L40" s="91"/>
      <c r="M40" s="91" t="s">
        <v>96</v>
      </c>
      <c r="N40" s="97">
        <f>SUM(C24:P24)</f>
        <v>0</v>
      </c>
      <c r="O40" s="131"/>
      <c r="P40" s="30"/>
    </row>
    <row r="41" spans="1:16" x14ac:dyDescent="0.2">
      <c r="A41" s="180" t="s">
        <v>97</v>
      </c>
      <c r="B41" s="33"/>
      <c r="C41" s="33"/>
      <c r="D41" s="33"/>
      <c r="E41" s="33"/>
      <c r="F41" s="33" t="s">
        <v>89</v>
      </c>
      <c r="G41" s="12"/>
      <c r="H41" s="134"/>
      <c r="I41" s="96"/>
      <c r="J41" s="95" t="s">
        <v>98</v>
      </c>
      <c r="K41" s="97">
        <f>(SUM(K36:K38)-(K39))</f>
        <v>-58.000000000000007</v>
      </c>
      <c r="L41" s="91"/>
      <c r="M41" s="94" t="s">
        <v>99</v>
      </c>
      <c r="N41" s="97">
        <f>SUM(C27:P27)</f>
        <v>2.71875</v>
      </c>
      <c r="O41" s="131"/>
      <c r="P41" s="30"/>
    </row>
    <row r="42" spans="1:16" ht="13.5" thickBot="1" x14ac:dyDescent="0.25">
      <c r="A42" s="60" t="s">
        <v>100</v>
      </c>
      <c r="B42" s="12"/>
      <c r="C42" s="12"/>
      <c r="D42" s="12"/>
      <c r="E42" s="12"/>
      <c r="F42" s="12"/>
      <c r="G42" s="12"/>
      <c r="H42" s="135"/>
      <c r="I42" s="136"/>
      <c r="J42" s="137" t="s">
        <v>101</v>
      </c>
      <c r="K42" s="138">
        <f>K78</f>
        <v>0</v>
      </c>
      <c r="L42" s="139"/>
      <c r="M42" s="139"/>
      <c r="N42" s="139"/>
      <c r="O42" s="140"/>
      <c r="P42" s="30"/>
    </row>
    <row r="43" spans="1:16" ht="13.5" thickBot="1" x14ac:dyDescent="0.25">
      <c r="A43" s="181"/>
      <c r="B43" s="37"/>
      <c r="C43" s="37"/>
      <c r="D43" s="37"/>
      <c r="E43" s="37"/>
      <c r="F43" s="37"/>
      <c r="G43" s="37"/>
      <c r="H43" s="37"/>
      <c r="I43" s="37"/>
      <c r="J43" s="37"/>
      <c r="K43" s="37"/>
      <c r="L43" s="37"/>
      <c r="M43" s="37"/>
      <c r="N43" s="37"/>
      <c r="O43" s="37"/>
      <c r="P43" s="38"/>
    </row>
    <row r="44" spans="1:16" ht="13.5" customHeight="1" x14ac:dyDescent="0.25">
      <c r="A44" s="155"/>
      <c r="B44" s="27"/>
      <c r="C44" s="156"/>
      <c r="D44" s="27"/>
      <c r="E44" s="27"/>
      <c r="F44" s="27"/>
      <c r="G44" s="157"/>
      <c r="H44" s="158"/>
      <c r="I44" s="159"/>
      <c r="J44" s="158"/>
      <c r="K44" s="160"/>
      <c r="L44" s="27"/>
      <c r="M44" s="27"/>
      <c r="N44" s="27"/>
      <c r="O44" s="27"/>
      <c r="P44" s="212"/>
    </row>
    <row r="45" spans="1:16" ht="13.5" customHeight="1" thickBot="1" x14ac:dyDescent="0.25">
      <c r="A45" s="12"/>
      <c r="B45" s="12"/>
      <c r="C45" s="12"/>
      <c r="D45" s="12"/>
      <c r="E45" s="12"/>
      <c r="F45" s="12"/>
      <c r="G45" s="12"/>
      <c r="H45" s="12"/>
      <c r="I45" s="12"/>
      <c r="J45" s="12"/>
      <c r="K45" s="12"/>
      <c r="L45" s="12"/>
      <c r="M45" s="12"/>
      <c r="N45" s="12"/>
      <c r="O45" s="12"/>
      <c r="P45" s="12"/>
    </row>
    <row r="46" spans="1:16" ht="19.5" thickTop="1" thickBot="1" x14ac:dyDescent="0.3">
      <c r="A46" s="3"/>
      <c r="B46" s="4"/>
      <c r="C46" s="5" t="s">
        <v>102</v>
      </c>
      <c r="D46" s="4"/>
      <c r="E46" s="4"/>
      <c r="F46" s="4"/>
      <c r="G46" s="6"/>
      <c r="H46" s="7"/>
      <c r="I46" s="8"/>
      <c r="J46" s="7"/>
      <c r="K46" s="9"/>
      <c r="L46" s="4"/>
      <c r="M46" s="4"/>
      <c r="N46" s="4"/>
      <c r="O46" s="4"/>
      <c r="P46" s="10"/>
    </row>
    <row r="47" spans="1:16" x14ac:dyDescent="0.2">
      <c r="A47" s="11"/>
      <c r="B47" s="12"/>
      <c r="C47" s="76" t="s">
        <v>36</v>
      </c>
      <c r="D47" s="196">
        <f>D2</f>
        <v>43366</v>
      </c>
      <c r="E47" s="83" t="s">
        <v>37</v>
      </c>
      <c r="F47" s="197"/>
      <c r="G47" s="79"/>
      <c r="H47" s="79"/>
      <c r="I47" s="79"/>
      <c r="J47" s="198"/>
      <c r="K47" s="79"/>
      <c r="L47" s="79"/>
      <c r="M47" s="79"/>
      <c r="N47" s="79"/>
      <c r="O47" s="79"/>
      <c r="P47" s="199"/>
    </row>
    <row r="48" spans="1:16" x14ac:dyDescent="0.2">
      <c r="A48" s="11"/>
      <c r="B48" s="12"/>
      <c r="C48" s="77" t="s">
        <v>40</v>
      </c>
      <c r="D48" s="201" t="str">
        <f>D3</f>
        <v>Your Name Goes here</v>
      </c>
      <c r="E48" s="201"/>
      <c r="F48" s="201"/>
      <c r="G48" s="80"/>
      <c r="H48" s="80"/>
      <c r="I48" s="81"/>
      <c r="J48" s="80"/>
      <c r="K48" s="80"/>
      <c r="L48" s="80"/>
      <c r="M48" s="80"/>
      <c r="N48" s="80"/>
      <c r="O48" s="80"/>
      <c r="P48" s="200"/>
    </row>
    <row r="49" spans="1:17" x14ac:dyDescent="0.2">
      <c r="A49" s="11"/>
      <c r="B49" s="12"/>
      <c r="C49" s="78" t="s">
        <v>126</v>
      </c>
      <c r="D49" s="201" t="str">
        <f>D4</f>
        <v>Pos no.</v>
      </c>
      <c r="E49" s="201"/>
      <c r="F49" s="201"/>
      <c r="G49" s="80"/>
      <c r="H49" s="201"/>
      <c r="I49" s="81"/>
      <c r="J49" s="81"/>
      <c r="K49" s="81"/>
      <c r="L49" s="80"/>
      <c r="M49" s="80"/>
      <c r="N49" s="80"/>
      <c r="O49" s="80"/>
      <c r="P49" s="200"/>
    </row>
    <row r="50" spans="1:17" ht="13.5" customHeight="1" x14ac:dyDescent="0.2">
      <c r="A50" s="11"/>
      <c r="B50" s="12"/>
      <c r="C50" s="77" t="s">
        <v>49</v>
      </c>
      <c r="D50" s="201" t="str">
        <f>D5</f>
        <v>Your Unit Name goes here</v>
      </c>
      <c r="E50" s="201"/>
      <c r="F50" s="201"/>
      <c r="G50" s="82"/>
      <c r="H50" s="82"/>
      <c r="I50" s="82"/>
      <c r="J50" s="82"/>
      <c r="K50" s="82"/>
      <c r="L50" s="82"/>
      <c r="M50" s="82"/>
      <c r="N50" s="82"/>
      <c r="O50" s="82"/>
      <c r="P50" s="202"/>
    </row>
    <row r="51" spans="1:17" x14ac:dyDescent="0.2">
      <c r="A51" s="11"/>
      <c r="B51" s="13"/>
      <c r="C51" s="84" t="s">
        <v>54</v>
      </c>
      <c r="D51" s="85" t="s">
        <v>55</v>
      </c>
      <c r="E51" s="85" t="s">
        <v>56</v>
      </c>
      <c r="F51" s="85" t="s">
        <v>57</v>
      </c>
      <c r="G51" s="85" t="s">
        <v>58</v>
      </c>
      <c r="H51" s="85" t="s">
        <v>59</v>
      </c>
      <c r="I51" s="85" t="s">
        <v>60</v>
      </c>
      <c r="J51" s="85" t="s">
        <v>54</v>
      </c>
      <c r="K51" s="85" t="s">
        <v>55</v>
      </c>
      <c r="L51" s="85" t="s">
        <v>56</v>
      </c>
      <c r="M51" s="85" t="s">
        <v>57</v>
      </c>
      <c r="N51" s="85" t="s">
        <v>58</v>
      </c>
      <c r="O51" s="85" t="s">
        <v>59</v>
      </c>
      <c r="P51" s="86" t="s">
        <v>60</v>
      </c>
    </row>
    <row r="52" spans="1:17" ht="13.5" thickBot="1" x14ac:dyDescent="0.25">
      <c r="A52" s="11"/>
      <c r="B52" s="13"/>
      <c r="C52" s="87">
        <f>C7</f>
        <v>43366</v>
      </c>
      <c r="D52" s="88">
        <f>$C$7+1</f>
        <v>43367</v>
      </c>
      <c r="E52" s="88">
        <f>$C$7+2</f>
        <v>43368</v>
      </c>
      <c r="F52" s="88">
        <f>$C$7+3</f>
        <v>43369</v>
      </c>
      <c r="G52" s="88">
        <f>$C$7+4</f>
        <v>43370</v>
      </c>
      <c r="H52" s="88">
        <f>$C$7+5</f>
        <v>43371</v>
      </c>
      <c r="I52" s="88">
        <f>$C$7+6</f>
        <v>43372</v>
      </c>
      <c r="J52" s="88">
        <f>$C$7+7</f>
        <v>43373</v>
      </c>
      <c r="K52" s="88">
        <f>$C$7+8</f>
        <v>43374</v>
      </c>
      <c r="L52" s="88">
        <f>$C$7+9</f>
        <v>43375</v>
      </c>
      <c r="M52" s="88">
        <f>$C$7+10</f>
        <v>43376</v>
      </c>
      <c r="N52" s="88">
        <f>$C$7+11</f>
        <v>43377</v>
      </c>
      <c r="O52" s="88">
        <f>$C$7+12</f>
        <v>43378</v>
      </c>
      <c r="P52" s="89">
        <f>$C$7+13</f>
        <v>43379</v>
      </c>
      <c r="Q52" s="1"/>
    </row>
    <row r="53" spans="1:17" ht="13.5" thickBot="1" x14ac:dyDescent="0.25">
      <c r="A53" s="206" t="s">
        <v>61</v>
      </c>
      <c r="B53" s="80"/>
      <c r="C53" s="203">
        <f>C8</f>
        <v>0</v>
      </c>
      <c r="D53" s="204">
        <f t="shared" ref="D53:P53" si="9">D8</f>
        <v>0</v>
      </c>
      <c r="E53" s="204">
        <f t="shared" si="9"/>
        <v>0.30208333333333331</v>
      </c>
      <c r="F53" s="204">
        <f t="shared" si="9"/>
        <v>0.30208333333333331</v>
      </c>
      <c r="G53" s="204">
        <f t="shared" si="9"/>
        <v>0.30208333333333331</v>
      </c>
      <c r="H53" s="204">
        <f t="shared" si="9"/>
        <v>0.30208333333333331</v>
      </c>
      <c r="I53" s="204">
        <f t="shared" si="9"/>
        <v>0.30208333333333331</v>
      </c>
      <c r="J53" s="204">
        <f t="shared" si="9"/>
        <v>0</v>
      </c>
      <c r="K53" s="204">
        <f t="shared" si="9"/>
        <v>0</v>
      </c>
      <c r="L53" s="204">
        <f t="shared" si="9"/>
        <v>0.30208333333333331</v>
      </c>
      <c r="M53" s="204">
        <f t="shared" si="9"/>
        <v>0.30208333333333331</v>
      </c>
      <c r="N53" s="204">
        <f t="shared" si="9"/>
        <v>0.30208333333333331</v>
      </c>
      <c r="O53" s="204">
        <f t="shared" si="9"/>
        <v>0.30208333333333331</v>
      </c>
      <c r="P53" s="205">
        <f t="shared" si="9"/>
        <v>0.30208333333333331</v>
      </c>
      <c r="Q53" s="1"/>
    </row>
    <row r="54" spans="1:17" hidden="1" x14ac:dyDescent="0.2">
      <c r="A54" s="11"/>
      <c r="B54" s="13" t="s">
        <v>103</v>
      </c>
      <c r="C54" s="16">
        <f t="shared" ref="C54:P54" si="10">C53*24</f>
        <v>0</v>
      </c>
      <c r="D54" s="16">
        <f t="shared" si="10"/>
        <v>0</v>
      </c>
      <c r="E54" s="16">
        <f t="shared" si="10"/>
        <v>7.25</v>
      </c>
      <c r="F54" s="16">
        <f t="shared" si="10"/>
        <v>7.25</v>
      </c>
      <c r="G54" s="16">
        <f t="shared" si="10"/>
        <v>7.25</v>
      </c>
      <c r="H54" s="16">
        <f t="shared" si="10"/>
        <v>7.25</v>
      </c>
      <c r="I54" s="16">
        <f t="shared" si="10"/>
        <v>7.25</v>
      </c>
      <c r="J54" s="16">
        <f t="shared" si="10"/>
        <v>0</v>
      </c>
      <c r="K54" s="16">
        <f t="shared" si="10"/>
        <v>0</v>
      </c>
      <c r="L54" s="16">
        <f t="shared" si="10"/>
        <v>7.25</v>
      </c>
      <c r="M54" s="16">
        <f t="shared" si="10"/>
        <v>7.25</v>
      </c>
      <c r="N54" s="16">
        <f t="shared" si="10"/>
        <v>7.25</v>
      </c>
      <c r="O54" s="16">
        <f t="shared" si="10"/>
        <v>7.25</v>
      </c>
      <c r="P54" s="17">
        <f t="shared" si="10"/>
        <v>7.25</v>
      </c>
      <c r="Q54" s="2"/>
    </row>
    <row r="55" spans="1:17" x14ac:dyDescent="0.2">
      <c r="A55" s="11"/>
      <c r="B55" s="13"/>
      <c r="C55" s="45"/>
      <c r="D55" s="45"/>
      <c r="E55" s="45"/>
      <c r="F55" s="45"/>
      <c r="G55" s="45"/>
      <c r="H55" s="45"/>
      <c r="I55" s="45"/>
      <c r="J55" s="45"/>
      <c r="K55" s="45"/>
      <c r="L55" s="45"/>
      <c r="M55" s="45"/>
      <c r="N55" s="45"/>
      <c r="O55" s="45"/>
      <c r="P55" s="17"/>
      <c r="Q55" s="2"/>
    </row>
    <row r="56" spans="1:17" x14ac:dyDescent="0.2">
      <c r="A56" s="18" t="s">
        <v>104</v>
      </c>
      <c r="B56" s="19" t="s">
        <v>63</v>
      </c>
      <c r="C56" s="20">
        <v>0</v>
      </c>
      <c r="D56" s="20">
        <v>0</v>
      </c>
      <c r="E56" s="20">
        <v>0</v>
      </c>
      <c r="F56" s="20">
        <v>0</v>
      </c>
      <c r="G56" s="20">
        <v>0</v>
      </c>
      <c r="H56" s="20">
        <v>0</v>
      </c>
      <c r="I56" s="20">
        <v>0</v>
      </c>
      <c r="J56" s="20">
        <v>0</v>
      </c>
      <c r="K56" s="20">
        <v>0</v>
      </c>
      <c r="L56" s="20">
        <v>0</v>
      </c>
      <c r="M56" s="20">
        <v>0</v>
      </c>
      <c r="N56" s="20">
        <v>0</v>
      </c>
      <c r="O56" s="20">
        <v>0</v>
      </c>
      <c r="P56" s="21">
        <v>0</v>
      </c>
    </row>
    <row r="57" spans="1:17" x14ac:dyDescent="0.2">
      <c r="A57" s="15" t="s">
        <v>105</v>
      </c>
      <c r="B57" s="19" t="s">
        <v>64</v>
      </c>
      <c r="C57" s="20">
        <v>0</v>
      </c>
      <c r="D57" s="20">
        <v>0</v>
      </c>
      <c r="E57" s="20">
        <v>0</v>
      </c>
      <c r="F57" s="20">
        <v>0</v>
      </c>
      <c r="G57" s="20">
        <v>0</v>
      </c>
      <c r="H57" s="20">
        <v>0</v>
      </c>
      <c r="I57" s="20">
        <v>0</v>
      </c>
      <c r="J57" s="20">
        <v>0</v>
      </c>
      <c r="K57" s="20">
        <v>0</v>
      </c>
      <c r="L57" s="20">
        <v>0</v>
      </c>
      <c r="M57" s="20">
        <v>0</v>
      </c>
      <c r="N57" s="20">
        <v>0</v>
      </c>
      <c r="O57" s="20">
        <v>0</v>
      </c>
      <c r="P57" s="21">
        <v>0</v>
      </c>
    </row>
    <row r="58" spans="1:17" x14ac:dyDescent="0.2">
      <c r="A58" s="11"/>
      <c r="B58" s="19" t="s">
        <v>63</v>
      </c>
      <c r="C58" s="20"/>
      <c r="D58" s="20"/>
      <c r="E58" s="20"/>
      <c r="F58" s="20"/>
      <c r="G58" s="20"/>
      <c r="H58" s="20"/>
      <c r="I58" s="20"/>
      <c r="J58" s="20"/>
      <c r="K58" s="20"/>
      <c r="L58" s="20"/>
      <c r="M58" s="20"/>
      <c r="N58" s="20"/>
      <c r="O58" s="20"/>
      <c r="P58" s="21"/>
    </row>
    <row r="59" spans="1:17" x14ac:dyDescent="0.2">
      <c r="A59" s="11"/>
      <c r="B59" s="19" t="s">
        <v>64</v>
      </c>
      <c r="C59" s="20"/>
      <c r="D59" s="20"/>
      <c r="E59" s="20"/>
      <c r="F59" s="20"/>
      <c r="G59" s="20"/>
      <c r="H59" s="20"/>
      <c r="I59" s="20"/>
      <c r="J59" s="20"/>
      <c r="K59" s="20"/>
      <c r="L59" s="20"/>
      <c r="M59" s="20"/>
      <c r="N59" s="20"/>
      <c r="O59" s="20"/>
      <c r="P59" s="21"/>
    </row>
    <row r="60" spans="1:17" ht="13.5" thickBot="1" x14ac:dyDescent="0.25">
      <c r="A60" s="46"/>
      <c r="B60" s="207" t="s">
        <v>65</v>
      </c>
      <c r="C60" s="208">
        <f t="shared" ref="C60:P60" si="11">(C57-C56)+(C59-C58)</f>
        <v>0</v>
      </c>
      <c r="D60" s="209">
        <f t="shared" si="11"/>
        <v>0</v>
      </c>
      <c r="E60" s="209">
        <f t="shared" si="11"/>
        <v>0</v>
      </c>
      <c r="F60" s="209">
        <f t="shared" si="11"/>
        <v>0</v>
      </c>
      <c r="G60" s="209">
        <f t="shared" si="11"/>
        <v>0</v>
      </c>
      <c r="H60" s="209">
        <f t="shared" si="11"/>
        <v>0</v>
      </c>
      <c r="I60" s="209">
        <f t="shared" si="11"/>
        <v>0</v>
      </c>
      <c r="J60" s="209">
        <f t="shared" si="11"/>
        <v>0</v>
      </c>
      <c r="K60" s="209">
        <f t="shared" si="11"/>
        <v>0</v>
      </c>
      <c r="L60" s="209">
        <f t="shared" si="11"/>
        <v>0</v>
      </c>
      <c r="M60" s="209">
        <f t="shared" si="11"/>
        <v>0</v>
      </c>
      <c r="N60" s="209">
        <f t="shared" si="11"/>
        <v>0</v>
      </c>
      <c r="O60" s="209">
        <f t="shared" si="11"/>
        <v>0</v>
      </c>
      <c r="P60" s="92">
        <f t="shared" si="11"/>
        <v>0</v>
      </c>
    </row>
    <row r="61" spans="1:17" x14ac:dyDescent="0.2">
      <c r="A61" s="11"/>
      <c r="B61" s="13"/>
      <c r="C61" s="44"/>
      <c r="D61" s="44"/>
      <c r="E61" s="44"/>
      <c r="F61" s="44"/>
      <c r="G61" s="44"/>
      <c r="H61" s="44"/>
      <c r="I61" s="44"/>
      <c r="J61" s="44"/>
      <c r="K61" s="44"/>
      <c r="L61" s="44"/>
      <c r="M61" s="44"/>
      <c r="N61" s="44"/>
      <c r="O61" s="44"/>
      <c r="P61" s="47"/>
    </row>
    <row r="62" spans="1:17" x14ac:dyDescent="0.2">
      <c r="A62" s="18" t="s">
        <v>106</v>
      </c>
      <c r="B62" s="61"/>
      <c r="C62" s="67">
        <v>0</v>
      </c>
      <c r="D62" s="67">
        <v>0</v>
      </c>
      <c r="E62" s="67">
        <v>0</v>
      </c>
      <c r="F62" s="67">
        <v>0</v>
      </c>
      <c r="G62" s="67">
        <v>0</v>
      </c>
      <c r="H62" s="67">
        <v>0</v>
      </c>
      <c r="I62" s="67">
        <v>0</v>
      </c>
      <c r="J62" s="67">
        <v>0</v>
      </c>
      <c r="K62" s="67">
        <v>0</v>
      </c>
      <c r="L62" s="67">
        <v>0</v>
      </c>
      <c r="M62" s="67">
        <v>0</v>
      </c>
      <c r="N62" s="67">
        <v>0</v>
      </c>
      <c r="O62" s="67">
        <v>0</v>
      </c>
      <c r="P62" s="68">
        <v>0</v>
      </c>
    </row>
    <row r="63" spans="1:17" x14ac:dyDescent="0.2">
      <c r="A63" s="62" t="s">
        <v>107</v>
      </c>
      <c r="B63" s="63"/>
      <c r="C63" s="67">
        <f t="shared" ref="C63:P63" si="12">(C60-C62)</f>
        <v>0</v>
      </c>
      <c r="D63" s="67">
        <f t="shared" si="12"/>
        <v>0</v>
      </c>
      <c r="E63" s="67">
        <f t="shared" si="12"/>
        <v>0</v>
      </c>
      <c r="F63" s="67">
        <f t="shared" si="12"/>
        <v>0</v>
      </c>
      <c r="G63" s="67">
        <f t="shared" si="12"/>
        <v>0</v>
      </c>
      <c r="H63" s="67">
        <f t="shared" si="12"/>
        <v>0</v>
      </c>
      <c r="I63" s="67">
        <f t="shared" si="12"/>
        <v>0</v>
      </c>
      <c r="J63" s="67">
        <f t="shared" si="12"/>
        <v>0</v>
      </c>
      <c r="K63" s="67">
        <f t="shared" si="12"/>
        <v>0</v>
      </c>
      <c r="L63" s="67">
        <f t="shared" si="12"/>
        <v>0</v>
      </c>
      <c r="M63" s="67">
        <f t="shared" si="12"/>
        <v>0</v>
      </c>
      <c r="N63" s="67">
        <f t="shared" si="12"/>
        <v>0</v>
      </c>
      <c r="O63" s="67">
        <f t="shared" si="12"/>
        <v>0</v>
      </c>
      <c r="P63" s="68">
        <f t="shared" si="12"/>
        <v>0</v>
      </c>
    </row>
    <row r="64" spans="1:17" x14ac:dyDescent="0.2">
      <c r="A64" s="11"/>
      <c r="B64" s="12"/>
      <c r="C64" s="69"/>
      <c r="D64" s="69"/>
      <c r="E64" s="69"/>
      <c r="F64" s="69"/>
      <c r="G64" s="69"/>
      <c r="H64" s="69"/>
      <c r="I64" s="69"/>
      <c r="J64" s="69"/>
      <c r="K64" s="69"/>
      <c r="L64" s="69"/>
      <c r="M64" s="69"/>
      <c r="N64" s="69"/>
      <c r="O64" s="69"/>
      <c r="P64" s="70"/>
    </row>
    <row r="65" spans="1:16" x14ac:dyDescent="0.2">
      <c r="A65" s="64" t="s">
        <v>108</v>
      </c>
      <c r="B65" s="51"/>
      <c r="C65" s="71"/>
      <c r="D65" s="71"/>
      <c r="E65" s="71"/>
      <c r="F65" s="71"/>
      <c r="G65" s="71"/>
      <c r="H65" s="71"/>
      <c r="I65" s="71"/>
      <c r="J65" s="71"/>
      <c r="K65" s="71"/>
      <c r="L65" s="71"/>
      <c r="M65" s="71"/>
      <c r="N65" s="71"/>
      <c r="O65" s="71"/>
      <c r="P65" s="72"/>
    </row>
    <row r="66" spans="1:16" x14ac:dyDescent="0.2">
      <c r="A66" s="65" t="s">
        <v>109</v>
      </c>
      <c r="B66" s="48" t="s">
        <v>110</v>
      </c>
      <c r="C66" s="73"/>
      <c r="D66" s="73"/>
      <c r="E66" s="73"/>
      <c r="F66" s="73"/>
      <c r="G66" s="73"/>
      <c r="H66" s="73"/>
      <c r="I66" s="73"/>
      <c r="J66" s="73"/>
      <c r="K66" s="73"/>
      <c r="L66" s="73"/>
      <c r="M66" s="73"/>
      <c r="N66" s="73"/>
      <c r="O66" s="73"/>
      <c r="P66" s="74"/>
    </row>
    <row r="67" spans="1:16" x14ac:dyDescent="0.2">
      <c r="A67" s="66" t="s">
        <v>111</v>
      </c>
      <c r="B67" s="49" t="s">
        <v>112</v>
      </c>
      <c r="C67" s="73"/>
      <c r="D67" s="73"/>
      <c r="E67" s="73"/>
      <c r="F67" s="73"/>
      <c r="G67" s="73"/>
      <c r="H67" s="73"/>
      <c r="I67" s="73"/>
      <c r="J67" s="73"/>
      <c r="K67" s="73"/>
      <c r="L67" s="73"/>
      <c r="M67" s="73"/>
      <c r="N67" s="73"/>
      <c r="O67" s="73"/>
      <c r="P67" s="74"/>
    </row>
    <row r="68" spans="1:16" x14ac:dyDescent="0.2">
      <c r="A68" s="66" t="s">
        <v>113</v>
      </c>
      <c r="B68" s="49" t="s">
        <v>114</v>
      </c>
      <c r="C68" s="73"/>
      <c r="D68" s="73"/>
      <c r="E68" s="73"/>
      <c r="F68" s="73"/>
      <c r="G68" s="73"/>
      <c r="H68" s="73"/>
      <c r="I68" s="73"/>
      <c r="J68" s="73"/>
      <c r="K68" s="73"/>
      <c r="L68" s="73"/>
      <c r="M68" s="73"/>
      <c r="N68" s="73"/>
      <c r="O68" s="73"/>
      <c r="P68" s="75"/>
    </row>
    <row r="69" spans="1:16" x14ac:dyDescent="0.2">
      <c r="A69" s="62" t="s">
        <v>115</v>
      </c>
      <c r="B69" s="50"/>
      <c r="C69" s="210">
        <f t="shared" ref="C69:P69" si="13">(C66*1.5)+(C67*2)+(C68*2.5)</f>
        <v>0</v>
      </c>
      <c r="D69" s="210">
        <f t="shared" si="13"/>
        <v>0</v>
      </c>
      <c r="E69" s="210">
        <f t="shared" si="13"/>
        <v>0</v>
      </c>
      <c r="F69" s="210">
        <f t="shared" si="13"/>
        <v>0</v>
      </c>
      <c r="G69" s="210">
        <f t="shared" si="13"/>
        <v>0</v>
      </c>
      <c r="H69" s="210">
        <f t="shared" si="13"/>
        <v>0</v>
      </c>
      <c r="I69" s="210">
        <f t="shared" si="13"/>
        <v>0</v>
      </c>
      <c r="J69" s="210">
        <f t="shared" si="13"/>
        <v>0</v>
      </c>
      <c r="K69" s="210">
        <f t="shared" si="13"/>
        <v>0</v>
      </c>
      <c r="L69" s="210">
        <f t="shared" si="13"/>
        <v>0</v>
      </c>
      <c r="M69" s="210">
        <f t="shared" si="13"/>
        <v>0</v>
      </c>
      <c r="N69" s="210">
        <f t="shared" si="13"/>
        <v>0</v>
      </c>
      <c r="O69" s="210">
        <f t="shared" si="13"/>
        <v>0</v>
      </c>
      <c r="P69" s="211">
        <f t="shared" si="13"/>
        <v>0</v>
      </c>
    </row>
    <row r="70" spans="1:16" x14ac:dyDescent="0.2">
      <c r="A70" s="11"/>
      <c r="B70" s="12"/>
      <c r="C70" s="12"/>
      <c r="D70" s="12"/>
      <c r="E70" s="12"/>
      <c r="F70" s="12"/>
      <c r="G70" s="12"/>
      <c r="H70" s="12"/>
      <c r="I70" s="12"/>
      <c r="J70" s="12"/>
      <c r="K70" s="12"/>
      <c r="L70" s="12"/>
      <c r="M70" s="12"/>
      <c r="N70" s="12"/>
      <c r="O70" s="12"/>
      <c r="P70" s="14"/>
    </row>
    <row r="71" spans="1:16" ht="13.5" thickBot="1" x14ac:dyDescent="0.25">
      <c r="A71" s="11"/>
      <c r="B71" s="42"/>
      <c r="C71" s="12"/>
      <c r="D71" s="12"/>
      <c r="E71" s="12"/>
      <c r="F71" s="12"/>
      <c r="G71" s="12"/>
      <c r="H71" s="12"/>
      <c r="I71" s="12"/>
      <c r="J71" s="12"/>
      <c r="K71" s="12"/>
      <c r="L71" s="12"/>
      <c r="M71" s="12"/>
      <c r="N71" s="12"/>
      <c r="O71" s="12"/>
      <c r="P71" s="14"/>
    </row>
    <row r="72" spans="1:16" x14ac:dyDescent="0.2">
      <c r="A72" s="11"/>
      <c r="B72" s="12"/>
      <c r="C72" s="12"/>
      <c r="D72" s="12"/>
      <c r="E72" s="12"/>
      <c r="F72" s="31"/>
      <c r="G72" s="12"/>
      <c r="H72" s="26"/>
      <c r="I72" s="27"/>
      <c r="J72" s="27"/>
      <c r="K72" s="27"/>
      <c r="L72" s="28"/>
      <c r="M72" s="12"/>
      <c r="N72" s="12"/>
      <c r="O72" s="12"/>
      <c r="P72" s="14"/>
    </row>
    <row r="73" spans="1:16" x14ac:dyDescent="0.2">
      <c r="A73" s="32" t="s">
        <v>88</v>
      </c>
      <c r="B73" s="33"/>
      <c r="C73" s="33"/>
      <c r="D73" s="33"/>
      <c r="E73" s="33"/>
      <c r="F73" s="12" t="s">
        <v>89</v>
      </c>
      <c r="G73" s="12"/>
      <c r="H73" s="43" t="s">
        <v>116</v>
      </c>
      <c r="I73" s="12"/>
      <c r="J73" s="12"/>
      <c r="K73" s="13"/>
      <c r="L73" s="30"/>
      <c r="M73" s="12"/>
      <c r="N73" s="12"/>
      <c r="O73" s="12"/>
      <c r="P73" s="14"/>
    </row>
    <row r="74" spans="1:16" x14ac:dyDescent="0.2">
      <c r="A74" s="11" t="s">
        <v>117</v>
      </c>
      <c r="B74" s="12"/>
      <c r="C74" s="12"/>
      <c r="D74" s="12"/>
      <c r="E74" s="12"/>
      <c r="F74" s="12"/>
      <c r="G74" s="12"/>
      <c r="H74" s="29"/>
      <c r="I74" s="12"/>
      <c r="J74" s="12"/>
      <c r="K74" s="12"/>
      <c r="L74" s="30"/>
      <c r="M74" s="12"/>
      <c r="N74" s="12"/>
      <c r="O74" s="12"/>
      <c r="P74" s="14"/>
    </row>
    <row r="75" spans="1:16" x14ac:dyDescent="0.2">
      <c r="A75" s="11"/>
      <c r="B75" s="12"/>
      <c r="C75" s="12"/>
      <c r="D75" s="12"/>
      <c r="E75" s="12"/>
      <c r="F75" s="12"/>
      <c r="G75" s="12"/>
      <c r="H75" s="34" t="s">
        <v>118</v>
      </c>
      <c r="I75" s="12"/>
      <c r="J75" s="12"/>
      <c r="K75" s="52">
        <f>L4</f>
        <v>0</v>
      </c>
      <c r="L75" s="30"/>
      <c r="M75" s="12"/>
      <c r="N75" s="12"/>
      <c r="O75" s="12"/>
      <c r="P75" s="14"/>
    </row>
    <row r="76" spans="1:16" x14ac:dyDescent="0.2">
      <c r="A76" s="11"/>
      <c r="B76" s="12"/>
      <c r="C76" s="12"/>
      <c r="D76" s="12"/>
      <c r="E76" s="12"/>
      <c r="F76" s="12"/>
      <c r="G76" s="12"/>
      <c r="H76" s="34" t="s">
        <v>119</v>
      </c>
      <c r="I76" s="12"/>
      <c r="J76" s="12"/>
      <c r="K76" s="52">
        <f>SUM(C69:P69)</f>
        <v>0</v>
      </c>
      <c r="L76" s="30"/>
      <c r="M76" s="12"/>
      <c r="N76" s="12"/>
      <c r="O76" s="12"/>
      <c r="P76" s="14"/>
    </row>
    <row r="77" spans="1:16" x14ac:dyDescent="0.2">
      <c r="A77" s="11"/>
      <c r="B77" s="12"/>
      <c r="C77" s="12"/>
      <c r="D77" s="12"/>
      <c r="E77" s="12"/>
      <c r="F77" s="31"/>
      <c r="G77" s="12"/>
      <c r="H77" s="34" t="s">
        <v>120</v>
      </c>
      <c r="I77" s="12"/>
      <c r="J77" s="12"/>
      <c r="K77" s="52">
        <f>N39</f>
        <v>0</v>
      </c>
      <c r="L77" s="30"/>
      <c r="M77" s="12"/>
      <c r="N77" s="12"/>
      <c r="O77" s="12"/>
      <c r="P77" s="14"/>
    </row>
    <row r="78" spans="1:16" x14ac:dyDescent="0.2">
      <c r="A78" s="32" t="s">
        <v>121</v>
      </c>
      <c r="B78" s="33"/>
      <c r="C78" s="33"/>
      <c r="D78" s="33"/>
      <c r="E78" s="33"/>
      <c r="F78" s="33" t="s">
        <v>89</v>
      </c>
      <c r="G78" s="12"/>
      <c r="H78" s="34" t="s">
        <v>122</v>
      </c>
      <c r="I78" s="12"/>
      <c r="J78" s="12"/>
      <c r="K78" s="52">
        <f>K75+K76-K77</f>
        <v>0</v>
      </c>
      <c r="L78" s="30"/>
      <c r="M78" s="12"/>
      <c r="N78" s="12"/>
      <c r="O78" s="12"/>
      <c r="P78" s="14"/>
    </row>
    <row r="79" spans="1:16" x14ac:dyDescent="0.2">
      <c r="A79" s="11" t="s">
        <v>100</v>
      </c>
      <c r="B79" s="12"/>
      <c r="C79" s="12"/>
      <c r="D79" s="12"/>
      <c r="E79" s="12"/>
      <c r="F79" s="12"/>
      <c r="G79" s="12"/>
      <c r="H79" s="29"/>
      <c r="I79" s="12"/>
      <c r="J79" s="12"/>
      <c r="K79" s="54"/>
      <c r="L79" s="30"/>
      <c r="M79" s="12"/>
      <c r="N79" s="12"/>
      <c r="O79" s="12"/>
      <c r="P79" s="14"/>
    </row>
    <row r="80" spans="1:16" x14ac:dyDescent="0.2">
      <c r="A80" s="11"/>
      <c r="B80" s="12"/>
      <c r="C80" s="12"/>
      <c r="D80" s="12"/>
      <c r="E80" s="12"/>
      <c r="F80" s="12"/>
      <c r="G80" s="12"/>
      <c r="H80" s="55" t="s">
        <v>123</v>
      </c>
      <c r="I80" s="12"/>
      <c r="J80" s="12"/>
      <c r="K80" s="52">
        <f>SUM(C62:P62)</f>
        <v>0</v>
      </c>
      <c r="L80" s="30"/>
      <c r="M80" s="12"/>
      <c r="N80" s="12"/>
      <c r="O80" s="12"/>
      <c r="P80" s="14"/>
    </row>
    <row r="81" spans="1:16" ht="13.5" thickBot="1" x14ac:dyDescent="0.25">
      <c r="A81" s="11"/>
      <c r="B81" s="12"/>
      <c r="C81" s="12"/>
      <c r="D81" s="12"/>
      <c r="E81" s="12"/>
      <c r="F81" s="12"/>
      <c r="G81" s="12"/>
      <c r="H81" s="36"/>
      <c r="I81" s="37"/>
      <c r="J81" s="37"/>
      <c r="K81" s="37"/>
      <c r="L81" s="38"/>
      <c r="M81" s="12"/>
      <c r="N81" s="12"/>
      <c r="O81" s="12"/>
      <c r="P81" s="14"/>
    </row>
    <row r="82" spans="1:16" ht="13.5" thickBot="1" x14ac:dyDescent="0.25">
      <c r="A82" s="39"/>
      <c r="B82" s="40"/>
      <c r="C82" s="40"/>
      <c r="D82" s="40"/>
      <c r="E82" s="40"/>
      <c r="F82" s="40"/>
      <c r="G82" s="40"/>
      <c r="H82" s="40"/>
      <c r="I82" s="40"/>
      <c r="J82" s="40"/>
      <c r="K82" s="40"/>
      <c r="L82" s="40"/>
      <c r="M82" s="40"/>
      <c r="N82" s="40"/>
      <c r="O82" s="40"/>
      <c r="P82" s="41"/>
    </row>
    <row r="83" spans="1:16" ht="13.5" thickTop="1" x14ac:dyDescent="0.2"/>
    <row r="85" spans="1:16" x14ac:dyDescent="0.2">
      <c r="D85" s="56"/>
    </row>
    <row r="86" spans="1:16" x14ac:dyDescent="0.2">
      <c r="D86" s="56"/>
    </row>
    <row r="87" spans="1:16" x14ac:dyDescent="0.2">
      <c r="D87" s="56"/>
    </row>
    <row r="88" spans="1:16" x14ac:dyDescent="0.2">
      <c r="D88" s="56"/>
    </row>
    <row r="89" spans="1:16" x14ac:dyDescent="0.2">
      <c r="D89" s="56"/>
    </row>
  </sheetData>
  <sheetProtection algorithmName="SHA-512" hashValue="VQcD++DAhEdyCpsTBaTa4w7ijuuTLDiqONZCwAJdzj5F/k0HC15zcMfAPO2eWpUp8DWqwJe1TUNVjf4kXpUpLQ==" saltValue="spnTJLyI8ompuYWVMd/VcA==" spinCount="100000" sheet="1" objects="1" scenarios="1"/>
  <mergeCells count="7">
    <mergeCell ref="D3:G3"/>
    <mergeCell ref="D5:G5"/>
    <mergeCell ref="M2:P2"/>
    <mergeCell ref="J34:M34"/>
    <mergeCell ref="M3:P3"/>
    <mergeCell ref="M4:P4"/>
    <mergeCell ref="M5:P5"/>
  </mergeCells>
  <hyperlinks>
    <hyperlink ref="M4:M5" r:id="rId1" display="     View Leave and " xr:uid="{0EFC225E-84B1-45E2-85FE-DCB1CD565DBE}"/>
    <hyperlink ref="M3" r:id="rId2" display="ESS to apply for Leave" xr:uid="{47FF6903-E954-4091-ACAA-3B1748B8E64D}"/>
    <hyperlink ref="M4" r:id="rId3" display="View Leave, Attendance and " xr:uid="{E9B44021-55FF-4DC7-A6D3-CBEBEB9087D0}"/>
    <hyperlink ref="M5" r:id="rId4" display="Overtime Policies (HUPP 5.6)" xr:uid="{3861E985-2215-4612-ADA2-E9E71483F84B}"/>
    <hyperlink ref="M4:P4" r:id="rId5" display="Leave Entitlements" xr:uid="{E8C21606-9EEC-459B-97A5-4D128B9D0311}"/>
    <hyperlink ref="M5:P5" r:id="rId6" display="Attendance, Hours of Work and Overtime Procedures" xr:uid="{E27574EE-D55F-4A44-BB7A-2A69D2249B9D}"/>
    <hyperlink ref="M3:P3" r:id="rId7" display="Workday to apply for Leave" xr:uid="{95591961-9585-4B56-A06C-1594279E2E6F}"/>
  </hyperlinks>
  <pageMargins left="0.2" right="0.23" top="0.37" bottom="0.2" header="0.35" footer="0.2"/>
  <pageSetup paperSize="9" scale="94" fitToHeight="2" orientation="landscape" horizontalDpi="4294967295" verticalDpi="4294967295" r:id="rId8"/>
  <headerFooter alignWithMargins="0"/>
  <rowBreaks count="1" manualBreakCount="1">
    <brk id="44" max="16383" man="1"/>
  </rowBreaks>
  <drawing r:id="rId9"/>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1">
    <tabColor theme="5"/>
    <pageSetUpPr autoPageBreaks="0"/>
  </sheetPr>
  <dimension ref="A1:Q89"/>
  <sheetViews>
    <sheetView zoomScaleNormal="100" workbookViewId="0">
      <selection sqref="A1:XFD1048576"/>
    </sheetView>
  </sheetViews>
  <sheetFormatPr defaultColWidth="11.42578125" defaultRowHeight="12.75" x14ac:dyDescent="0.2"/>
  <sheetData>
    <row r="1" spans="1:17" ht="22.5" customHeight="1" x14ac:dyDescent="0.25">
      <c r="A1" s="155"/>
      <c r="B1" s="27"/>
      <c r="C1" s="156" t="s">
        <v>0</v>
      </c>
      <c r="D1" s="27"/>
      <c r="E1" s="27"/>
      <c r="F1" s="27"/>
      <c r="G1" s="157"/>
      <c r="H1" s="158"/>
      <c r="I1" s="159"/>
      <c r="J1" s="158"/>
      <c r="K1" s="160"/>
      <c r="L1" s="27"/>
      <c r="M1" s="27"/>
      <c r="N1" s="27"/>
      <c r="O1" s="27"/>
      <c r="P1" s="28"/>
    </row>
    <row r="2" spans="1:17" ht="12.75" customHeight="1" x14ac:dyDescent="0.2">
      <c r="A2" s="60"/>
      <c r="B2" s="12"/>
      <c r="C2" s="184" t="s">
        <v>36</v>
      </c>
      <c r="D2" s="185">
        <f>SUM('24Sep-7Oct'!D2,14)</f>
        <v>43380</v>
      </c>
      <c r="E2" s="186" t="s">
        <v>37</v>
      </c>
      <c r="F2" s="187"/>
      <c r="G2" s="188"/>
      <c r="H2" s="189" t="s">
        <v>38</v>
      </c>
      <c r="I2" s="190"/>
      <c r="J2" s="190"/>
      <c r="K2" s="190"/>
      <c r="L2" s="191">
        <f>+'24Sep-7Oct'!K41</f>
        <v>-58.000000000000007</v>
      </c>
      <c r="M2" s="306" t="s">
        <v>39</v>
      </c>
      <c r="N2" s="307"/>
      <c r="O2" s="307"/>
      <c r="P2" s="308"/>
    </row>
    <row r="3" spans="1:17" ht="12.75" customHeight="1" x14ac:dyDescent="0.2">
      <c r="A3" s="60"/>
      <c r="B3" s="12"/>
      <c r="C3" s="118" t="s">
        <v>40</v>
      </c>
      <c r="D3" s="302" t="str">
        <f>+'24Sep-7Oct'!D3</f>
        <v>Your Name Goes here</v>
      </c>
      <c r="E3" s="303"/>
      <c r="F3" s="303"/>
      <c r="G3" s="304"/>
      <c r="H3" s="122"/>
      <c r="I3" s="120"/>
      <c r="J3" s="120"/>
      <c r="K3" s="120"/>
      <c r="L3" s="121"/>
      <c r="M3" s="309" t="s">
        <v>42</v>
      </c>
      <c r="N3" s="310"/>
      <c r="O3" s="310"/>
      <c r="P3" s="311"/>
    </row>
    <row r="4" spans="1:17" x14ac:dyDescent="0.2">
      <c r="A4" s="60"/>
      <c r="B4" s="12"/>
      <c r="C4" s="118" t="s">
        <v>43</v>
      </c>
      <c r="D4" s="149" t="str">
        <f>+'24Sep-7Oct'!D4</f>
        <v>Pos no.</v>
      </c>
      <c r="E4" s="150"/>
      <c r="F4" s="214" t="s">
        <v>45</v>
      </c>
      <c r="G4" s="151" t="str">
        <f>'24Sep-7Oct'!G4</f>
        <v>Emp ID</v>
      </c>
      <c r="H4" s="122" t="s">
        <v>47</v>
      </c>
      <c r="I4" s="122"/>
      <c r="J4" s="120"/>
      <c r="K4" s="120"/>
      <c r="L4" s="123">
        <f>'24Sep-7Oct'!K78</f>
        <v>0</v>
      </c>
      <c r="M4" s="309" t="s">
        <v>48</v>
      </c>
      <c r="N4" s="310"/>
      <c r="O4" s="310"/>
      <c r="P4" s="311"/>
    </row>
    <row r="5" spans="1:17" ht="13.5" customHeight="1" x14ac:dyDescent="0.2">
      <c r="A5" s="60"/>
      <c r="B5" s="12"/>
      <c r="C5" s="192" t="s">
        <v>49</v>
      </c>
      <c r="D5" s="315" t="str">
        <f>'24Sep-7Oct'!D5</f>
        <v>Your Unit Name goes here</v>
      </c>
      <c r="E5" s="316"/>
      <c r="F5" s="316"/>
      <c r="G5" s="317"/>
      <c r="H5" s="193" t="s">
        <v>51</v>
      </c>
      <c r="I5" s="193"/>
      <c r="J5" s="194"/>
      <c r="K5" s="194"/>
      <c r="L5" s="195" t="str">
        <f>'24Sep-7Oct'!L5</f>
        <v>FLEX</v>
      </c>
      <c r="M5" s="312" t="s">
        <v>53</v>
      </c>
      <c r="N5" s="313"/>
      <c r="O5" s="313"/>
      <c r="P5" s="314"/>
    </row>
    <row r="6" spans="1:17" x14ac:dyDescent="0.2">
      <c r="A6" s="60"/>
      <c r="B6" s="13"/>
      <c r="C6" s="182" t="s">
        <v>54</v>
      </c>
      <c r="D6" s="146" t="s">
        <v>55</v>
      </c>
      <c r="E6" s="146" t="s">
        <v>56</v>
      </c>
      <c r="F6" s="146" t="s">
        <v>57</v>
      </c>
      <c r="G6" s="146" t="s">
        <v>58</v>
      </c>
      <c r="H6" s="146" t="s">
        <v>59</v>
      </c>
      <c r="I6" s="146" t="s">
        <v>60</v>
      </c>
      <c r="J6" s="146" t="s">
        <v>54</v>
      </c>
      <c r="K6" s="146" t="s">
        <v>55</v>
      </c>
      <c r="L6" s="146" t="s">
        <v>56</v>
      </c>
      <c r="M6" s="146" t="s">
        <v>57</v>
      </c>
      <c r="N6" s="146" t="s">
        <v>58</v>
      </c>
      <c r="O6" s="146" t="s">
        <v>59</v>
      </c>
      <c r="P6" s="183" t="s">
        <v>60</v>
      </c>
    </row>
    <row r="7" spans="1:17" ht="13.5" thickBot="1" x14ac:dyDescent="0.25">
      <c r="A7" s="60"/>
      <c r="B7" s="13"/>
      <c r="C7" s="114">
        <f>D2</f>
        <v>43380</v>
      </c>
      <c r="D7" s="115">
        <f>$C$7+1</f>
        <v>43381</v>
      </c>
      <c r="E7" s="115">
        <f>$C$7+2</f>
        <v>43382</v>
      </c>
      <c r="F7" s="115">
        <f>$C$7+3</f>
        <v>43383</v>
      </c>
      <c r="G7" s="115">
        <f>$C$7+4</f>
        <v>43384</v>
      </c>
      <c r="H7" s="115">
        <f>$C$7+5</f>
        <v>43385</v>
      </c>
      <c r="I7" s="115">
        <f>$C$7+6</f>
        <v>43386</v>
      </c>
      <c r="J7" s="115">
        <f>$C$7+7</f>
        <v>43387</v>
      </c>
      <c r="K7" s="115">
        <f>$C$7+8</f>
        <v>43388</v>
      </c>
      <c r="L7" s="115">
        <f>$C$7+9</f>
        <v>43389</v>
      </c>
      <c r="M7" s="115">
        <f>$C$7+10</f>
        <v>43390</v>
      </c>
      <c r="N7" s="115">
        <f>$C$7+11</f>
        <v>43391</v>
      </c>
      <c r="O7" s="115">
        <f>$C$7+12</f>
        <v>43392</v>
      </c>
      <c r="P7" s="162">
        <f>$C$7+13</f>
        <v>43393</v>
      </c>
      <c r="Q7" s="1"/>
    </row>
    <row r="8" spans="1:17" ht="13.5" thickBot="1" x14ac:dyDescent="0.25">
      <c r="A8" s="118" t="s">
        <v>61</v>
      </c>
      <c r="B8" s="120"/>
      <c r="C8" s="220">
        <f>'24Sep-7Oct'!C8</f>
        <v>0</v>
      </c>
      <c r="D8" s="227">
        <f>'24Sep-7Oct'!D8</f>
        <v>0</v>
      </c>
      <c r="E8" s="230">
        <f>'24Sep-7Oct'!E8</f>
        <v>0.30208333333333331</v>
      </c>
      <c r="F8" s="228">
        <f>'24Sep-7Oct'!F8</f>
        <v>0.30208333333333331</v>
      </c>
      <c r="G8" s="230">
        <f>'24Sep-7Oct'!G8</f>
        <v>0.30208333333333331</v>
      </c>
      <c r="H8" s="228">
        <f>'24Sep-7Oct'!H8</f>
        <v>0.30208333333333331</v>
      </c>
      <c r="I8" s="230">
        <f>'24Sep-7Oct'!I8</f>
        <v>0.30208333333333331</v>
      </c>
      <c r="J8" s="227">
        <f>'24Sep-7Oct'!J8</f>
        <v>0</v>
      </c>
      <c r="K8" s="227">
        <f>'24Sep-7Oct'!K8</f>
        <v>0</v>
      </c>
      <c r="L8" s="230">
        <f>'24Sep-7Oct'!L8</f>
        <v>0.30208333333333331</v>
      </c>
      <c r="M8" s="228">
        <f>'24Sep-7Oct'!M8</f>
        <v>0.30208333333333331</v>
      </c>
      <c r="N8" s="230">
        <f>'24Sep-7Oct'!N8</f>
        <v>0.30208333333333331</v>
      </c>
      <c r="O8" s="228">
        <f>'24Sep-7Oct'!O8</f>
        <v>0.30208333333333331</v>
      </c>
      <c r="P8" s="230">
        <f>'24Sep-7Oct'!P8</f>
        <v>0.30208333333333331</v>
      </c>
      <c r="Q8" s="1"/>
    </row>
    <row r="9" spans="1:17" x14ac:dyDescent="0.2">
      <c r="A9" s="163" t="s">
        <v>62</v>
      </c>
      <c r="B9" s="98" t="s">
        <v>63</v>
      </c>
      <c r="C9" s="221">
        <v>0</v>
      </c>
      <c r="D9" s="221">
        <v>0</v>
      </c>
      <c r="E9" s="231">
        <v>0</v>
      </c>
      <c r="F9" s="229">
        <v>0</v>
      </c>
      <c r="G9" s="231">
        <v>0</v>
      </c>
      <c r="H9" s="229">
        <v>0</v>
      </c>
      <c r="I9" s="231">
        <v>0</v>
      </c>
      <c r="J9" s="221">
        <v>0</v>
      </c>
      <c r="K9" s="221">
        <v>0</v>
      </c>
      <c r="L9" s="231">
        <v>0</v>
      </c>
      <c r="M9" s="229">
        <v>0</v>
      </c>
      <c r="N9" s="231">
        <v>0</v>
      </c>
      <c r="O9" s="229">
        <v>0</v>
      </c>
      <c r="P9" s="231">
        <v>0</v>
      </c>
    </row>
    <row r="10" spans="1:17" x14ac:dyDescent="0.2">
      <c r="A10" s="164"/>
      <c r="B10" s="98" t="s">
        <v>64</v>
      </c>
      <c r="C10" s="221">
        <v>0</v>
      </c>
      <c r="D10" s="221">
        <v>0</v>
      </c>
      <c r="E10" s="231">
        <v>0</v>
      </c>
      <c r="F10" s="229">
        <v>0</v>
      </c>
      <c r="G10" s="231">
        <v>0</v>
      </c>
      <c r="H10" s="229">
        <v>0</v>
      </c>
      <c r="I10" s="231">
        <v>0</v>
      </c>
      <c r="J10" s="221">
        <v>0</v>
      </c>
      <c r="K10" s="221">
        <v>0</v>
      </c>
      <c r="L10" s="231">
        <v>0</v>
      </c>
      <c r="M10" s="229">
        <v>0</v>
      </c>
      <c r="N10" s="231">
        <v>0</v>
      </c>
      <c r="O10" s="229">
        <v>0</v>
      </c>
      <c r="P10" s="231">
        <v>0</v>
      </c>
    </row>
    <row r="11" spans="1:17" x14ac:dyDescent="0.2">
      <c r="A11" s="164"/>
      <c r="B11" s="98" t="s">
        <v>63</v>
      </c>
      <c r="C11" s="221"/>
      <c r="D11" s="221"/>
      <c r="E11" s="231"/>
      <c r="F11" s="229"/>
      <c r="G11" s="231"/>
      <c r="H11" s="229"/>
      <c r="I11" s="231"/>
      <c r="J11" s="221"/>
      <c r="K11" s="221"/>
      <c r="L11" s="231"/>
      <c r="M11" s="229"/>
      <c r="N11" s="231"/>
      <c r="O11" s="229"/>
      <c r="P11" s="236"/>
    </row>
    <row r="12" spans="1:17" x14ac:dyDescent="0.2">
      <c r="A12" s="164"/>
      <c r="B12" s="98" t="s">
        <v>64</v>
      </c>
      <c r="C12" s="221"/>
      <c r="D12" s="221"/>
      <c r="E12" s="231"/>
      <c r="F12" s="229"/>
      <c r="G12" s="231"/>
      <c r="H12" s="229"/>
      <c r="I12" s="231"/>
      <c r="J12" s="221"/>
      <c r="K12" s="221"/>
      <c r="L12" s="231"/>
      <c r="M12" s="229"/>
      <c r="N12" s="231"/>
      <c r="O12" s="229"/>
      <c r="P12" s="236"/>
    </row>
    <row r="13" spans="1:17" ht="13.5" thickBot="1" x14ac:dyDescent="0.25">
      <c r="A13" s="165"/>
      <c r="B13" s="99" t="s">
        <v>65</v>
      </c>
      <c r="C13" s="100">
        <f t="shared" ref="C13:P13" si="0">(C10-C9)+(C12-C11)</f>
        <v>0</v>
      </c>
      <c r="D13" s="100">
        <f t="shared" si="0"/>
        <v>0</v>
      </c>
      <c r="E13" s="100">
        <f t="shared" si="0"/>
        <v>0</v>
      </c>
      <c r="F13" s="100">
        <f t="shared" si="0"/>
        <v>0</v>
      </c>
      <c r="G13" s="100">
        <f t="shared" si="0"/>
        <v>0</v>
      </c>
      <c r="H13" s="100">
        <f t="shared" si="0"/>
        <v>0</v>
      </c>
      <c r="I13" s="100">
        <f t="shared" si="0"/>
        <v>0</v>
      </c>
      <c r="J13" s="100">
        <f t="shared" si="0"/>
        <v>0</v>
      </c>
      <c r="K13" s="100">
        <f t="shared" si="0"/>
        <v>0</v>
      </c>
      <c r="L13" s="100">
        <f t="shared" si="0"/>
        <v>0</v>
      </c>
      <c r="M13" s="100">
        <f t="shared" si="0"/>
        <v>0</v>
      </c>
      <c r="N13" s="100">
        <f t="shared" si="0"/>
        <v>0</v>
      </c>
      <c r="O13" s="100">
        <f t="shared" si="0"/>
        <v>0</v>
      </c>
      <c r="P13" s="166">
        <f t="shared" si="0"/>
        <v>0</v>
      </c>
    </row>
    <row r="14" spans="1:17" x14ac:dyDescent="0.2">
      <c r="A14" s="167" t="s">
        <v>66</v>
      </c>
      <c r="B14" s="101" t="s">
        <v>63</v>
      </c>
      <c r="C14" s="222">
        <v>0</v>
      </c>
      <c r="D14" s="222">
        <v>0</v>
      </c>
      <c r="E14" s="232">
        <v>0</v>
      </c>
      <c r="F14" s="240">
        <v>0</v>
      </c>
      <c r="G14" s="232">
        <v>0</v>
      </c>
      <c r="H14" s="240">
        <v>0</v>
      </c>
      <c r="I14" s="232">
        <v>0</v>
      </c>
      <c r="J14" s="222">
        <v>0</v>
      </c>
      <c r="K14" s="222">
        <v>0</v>
      </c>
      <c r="L14" s="231">
        <v>0</v>
      </c>
      <c r="M14" s="240">
        <v>0</v>
      </c>
      <c r="N14" s="231">
        <v>0</v>
      </c>
      <c r="O14" s="240">
        <v>0</v>
      </c>
      <c r="P14" s="231">
        <v>0</v>
      </c>
    </row>
    <row r="15" spans="1:17" x14ac:dyDescent="0.2">
      <c r="A15" s="164"/>
      <c r="B15" s="98" t="s">
        <v>64</v>
      </c>
      <c r="C15" s="221">
        <v>0</v>
      </c>
      <c r="D15" s="221">
        <v>0</v>
      </c>
      <c r="E15" s="231">
        <v>0</v>
      </c>
      <c r="F15" s="229">
        <v>0</v>
      </c>
      <c r="G15" s="231">
        <v>0</v>
      </c>
      <c r="H15" s="229">
        <v>0</v>
      </c>
      <c r="I15" s="231">
        <v>0</v>
      </c>
      <c r="J15" s="221">
        <v>0</v>
      </c>
      <c r="K15" s="221">
        <v>0</v>
      </c>
      <c r="L15" s="231">
        <v>0</v>
      </c>
      <c r="M15" s="229">
        <v>0</v>
      </c>
      <c r="N15" s="231">
        <v>0</v>
      </c>
      <c r="O15" s="229">
        <v>0</v>
      </c>
      <c r="P15" s="231">
        <v>0</v>
      </c>
    </row>
    <row r="16" spans="1:17" x14ac:dyDescent="0.2">
      <c r="A16" s="164"/>
      <c r="B16" s="98" t="s">
        <v>63</v>
      </c>
      <c r="C16" s="221"/>
      <c r="D16" s="221"/>
      <c r="E16" s="231"/>
      <c r="F16" s="229"/>
      <c r="G16" s="231"/>
      <c r="H16" s="229"/>
      <c r="I16" s="231"/>
      <c r="J16" s="221"/>
      <c r="K16" s="221"/>
      <c r="L16" s="231"/>
      <c r="M16" s="229"/>
      <c r="N16" s="231"/>
      <c r="O16" s="229"/>
      <c r="P16" s="236"/>
    </row>
    <row r="17" spans="1:16" x14ac:dyDescent="0.2">
      <c r="A17" s="164"/>
      <c r="B17" s="98" t="s">
        <v>64</v>
      </c>
      <c r="C17" s="221"/>
      <c r="D17" s="221"/>
      <c r="E17" s="231"/>
      <c r="F17" s="229"/>
      <c r="G17" s="231"/>
      <c r="H17" s="229"/>
      <c r="I17" s="231"/>
      <c r="J17" s="221"/>
      <c r="K17" s="221"/>
      <c r="L17" s="231"/>
      <c r="M17" s="229"/>
      <c r="N17" s="231"/>
      <c r="O17" s="229"/>
      <c r="P17" s="236"/>
    </row>
    <row r="18" spans="1:16" ht="13.5" thickBot="1" x14ac:dyDescent="0.25">
      <c r="A18" s="164"/>
      <c r="B18" s="102" t="s">
        <v>65</v>
      </c>
      <c r="C18" s="100">
        <f t="shared" ref="C18:P18" si="1">(C15-C14)+(C17-C16)</f>
        <v>0</v>
      </c>
      <c r="D18" s="100">
        <f t="shared" si="1"/>
        <v>0</v>
      </c>
      <c r="E18" s="100">
        <f t="shared" si="1"/>
        <v>0</v>
      </c>
      <c r="F18" s="100">
        <f t="shared" si="1"/>
        <v>0</v>
      </c>
      <c r="G18" s="100">
        <f t="shared" si="1"/>
        <v>0</v>
      </c>
      <c r="H18" s="100">
        <f t="shared" si="1"/>
        <v>0</v>
      </c>
      <c r="I18" s="100">
        <f t="shared" si="1"/>
        <v>0</v>
      </c>
      <c r="J18" s="100">
        <f t="shared" si="1"/>
        <v>0</v>
      </c>
      <c r="K18" s="100">
        <f t="shared" si="1"/>
        <v>0</v>
      </c>
      <c r="L18" s="100">
        <f t="shared" si="1"/>
        <v>0</v>
      </c>
      <c r="M18" s="100">
        <f t="shared" si="1"/>
        <v>0</v>
      </c>
      <c r="N18" s="100">
        <f t="shared" si="1"/>
        <v>0</v>
      </c>
      <c r="O18" s="100">
        <f t="shared" si="1"/>
        <v>0</v>
      </c>
      <c r="P18" s="166">
        <f t="shared" si="1"/>
        <v>0</v>
      </c>
    </row>
    <row r="19" spans="1:16" ht="13.5" thickBot="1" x14ac:dyDescent="0.25">
      <c r="A19" s="168" t="s">
        <v>67</v>
      </c>
      <c r="B19" s="103"/>
      <c r="C19" s="104">
        <f t="shared" ref="C19:P19" si="2">C13+C18</f>
        <v>0</v>
      </c>
      <c r="D19" s="104">
        <f t="shared" si="2"/>
        <v>0</v>
      </c>
      <c r="E19" s="104">
        <f t="shared" si="2"/>
        <v>0</v>
      </c>
      <c r="F19" s="104">
        <f t="shared" si="2"/>
        <v>0</v>
      </c>
      <c r="G19" s="104">
        <f t="shared" si="2"/>
        <v>0</v>
      </c>
      <c r="H19" s="104">
        <f t="shared" si="2"/>
        <v>0</v>
      </c>
      <c r="I19" s="104">
        <f t="shared" si="2"/>
        <v>0</v>
      </c>
      <c r="J19" s="104">
        <f t="shared" si="2"/>
        <v>0</v>
      </c>
      <c r="K19" s="104">
        <f t="shared" si="2"/>
        <v>0</v>
      </c>
      <c r="L19" s="104">
        <f t="shared" si="2"/>
        <v>0</v>
      </c>
      <c r="M19" s="104">
        <f t="shared" si="2"/>
        <v>0</v>
      </c>
      <c r="N19" s="104">
        <f t="shared" si="2"/>
        <v>0</v>
      </c>
      <c r="O19" s="104">
        <f t="shared" si="2"/>
        <v>0</v>
      </c>
      <c r="P19" s="169">
        <f t="shared" si="2"/>
        <v>0</v>
      </c>
    </row>
    <row r="20" spans="1:16" x14ac:dyDescent="0.2">
      <c r="A20" s="164"/>
      <c r="B20" s="105" t="s">
        <v>68</v>
      </c>
      <c r="C20" s="221"/>
      <c r="D20" s="221"/>
      <c r="E20" s="231"/>
      <c r="F20" s="229"/>
      <c r="G20" s="231"/>
      <c r="H20" s="229"/>
      <c r="I20" s="231"/>
      <c r="J20" s="221"/>
      <c r="K20" s="221"/>
      <c r="L20" s="231"/>
      <c r="M20" s="229"/>
      <c r="N20" s="231"/>
      <c r="O20" s="229"/>
      <c r="P20" s="236"/>
    </row>
    <row r="21" spans="1:16" x14ac:dyDescent="0.2">
      <c r="A21" s="167" t="s">
        <v>70</v>
      </c>
      <c r="B21" s="105" t="s">
        <v>71</v>
      </c>
      <c r="C21" s="221"/>
      <c r="D21" s="221"/>
      <c r="E21" s="231"/>
      <c r="F21" s="229"/>
      <c r="G21" s="231"/>
      <c r="H21" s="229"/>
      <c r="I21" s="231"/>
      <c r="J21" s="221"/>
      <c r="K21" s="221"/>
      <c r="L21" s="231"/>
      <c r="M21" s="229"/>
      <c r="N21" s="231"/>
      <c r="O21" s="229"/>
      <c r="P21" s="236"/>
    </row>
    <row r="22" spans="1:16" x14ac:dyDescent="0.2">
      <c r="A22" s="167" t="s">
        <v>72</v>
      </c>
      <c r="B22" s="105" t="s">
        <v>73</v>
      </c>
      <c r="C22" s="221"/>
      <c r="D22" s="221"/>
      <c r="E22" s="231"/>
      <c r="F22" s="229"/>
      <c r="G22" s="231"/>
      <c r="H22" s="229"/>
      <c r="I22" s="231"/>
      <c r="J22" s="221"/>
      <c r="K22" s="221"/>
      <c r="L22" s="231"/>
      <c r="M22" s="229"/>
      <c r="N22" s="231"/>
      <c r="O22" s="229"/>
      <c r="P22" s="236"/>
    </row>
    <row r="23" spans="1:16" x14ac:dyDescent="0.2">
      <c r="A23" s="167" t="s">
        <v>74</v>
      </c>
      <c r="B23" s="105" t="s">
        <v>75</v>
      </c>
      <c r="C23" s="221"/>
      <c r="D23" s="221"/>
      <c r="E23" s="231"/>
      <c r="F23" s="229"/>
      <c r="G23" s="231"/>
      <c r="H23" s="229"/>
      <c r="I23" s="231"/>
      <c r="J23" s="221"/>
      <c r="K23" s="221"/>
      <c r="L23" s="231"/>
      <c r="M23" s="229"/>
      <c r="N23" s="231"/>
      <c r="O23" s="229"/>
      <c r="P23" s="236"/>
    </row>
    <row r="24" spans="1:16" x14ac:dyDescent="0.2">
      <c r="A24" s="167" t="s">
        <v>76</v>
      </c>
      <c r="B24" s="105" t="s">
        <v>77</v>
      </c>
      <c r="C24" s="223"/>
      <c r="D24" s="221"/>
      <c r="E24" s="231"/>
      <c r="F24" s="229"/>
      <c r="G24" s="231"/>
      <c r="H24" s="229"/>
      <c r="I24" s="231"/>
      <c r="J24" s="221"/>
      <c r="K24" s="221"/>
      <c r="L24" s="231"/>
      <c r="M24" s="229"/>
      <c r="N24" s="231"/>
      <c r="O24" s="229"/>
      <c r="P24" s="236"/>
    </row>
    <row r="25" spans="1:16" ht="13.5" thickBot="1" x14ac:dyDescent="0.25">
      <c r="A25" s="164"/>
      <c r="B25" s="106" t="s">
        <v>78</v>
      </c>
      <c r="C25" s="224"/>
      <c r="D25" s="224"/>
      <c r="E25" s="233"/>
      <c r="F25" s="241"/>
      <c r="G25" s="233"/>
      <c r="H25" s="241"/>
      <c r="I25" s="233"/>
      <c r="J25" s="224"/>
      <c r="K25" s="224"/>
      <c r="L25" s="233"/>
      <c r="M25" s="241"/>
      <c r="N25" s="233"/>
      <c r="O25" s="241"/>
      <c r="P25" s="237"/>
    </row>
    <row r="26" spans="1:16" ht="13.5" thickBot="1" x14ac:dyDescent="0.25">
      <c r="A26" s="170" t="s">
        <v>79</v>
      </c>
      <c r="B26" s="107"/>
      <c r="C26" s="108">
        <f t="shared" ref="C26:P26" si="3">SUM(C20:C25)</f>
        <v>0</v>
      </c>
      <c r="D26" s="108">
        <f t="shared" si="3"/>
        <v>0</v>
      </c>
      <c r="E26" s="108">
        <f t="shared" si="3"/>
        <v>0</v>
      </c>
      <c r="F26" s="108">
        <f t="shared" si="3"/>
        <v>0</v>
      </c>
      <c r="G26" s="108">
        <f t="shared" si="3"/>
        <v>0</v>
      </c>
      <c r="H26" s="108">
        <f t="shared" si="3"/>
        <v>0</v>
      </c>
      <c r="I26" s="108">
        <f t="shared" si="3"/>
        <v>0</v>
      </c>
      <c r="J26" s="108">
        <f t="shared" si="3"/>
        <v>0</v>
      </c>
      <c r="K26" s="108">
        <f t="shared" si="3"/>
        <v>0</v>
      </c>
      <c r="L26" s="108">
        <f t="shared" si="3"/>
        <v>0</v>
      </c>
      <c r="M26" s="108">
        <f t="shared" si="3"/>
        <v>0</v>
      </c>
      <c r="N26" s="108">
        <f t="shared" si="3"/>
        <v>0</v>
      </c>
      <c r="O26" s="108">
        <f t="shared" si="3"/>
        <v>0</v>
      </c>
      <c r="P26" s="171">
        <f t="shared" si="3"/>
        <v>0</v>
      </c>
    </row>
    <row r="27" spans="1:16" ht="13.5" thickBot="1" x14ac:dyDescent="0.25">
      <c r="A27" s="172" t="s">
        <v>80</v>
      </c>
      <c r="B27" s="109"/>
      <c r="C27" s="110" t="str">
        <f t="shared" ref="C27:P27" si="4">IF(C29&gt;=C8,"0:00",C8-C29)</f>
        <v>0:00</v>
      </c>
      <c r="D27" s="110" t="str">
        <f t="shared" si="4"/>
        <v>0:00</v>
      </c>
      <c r="E27" s="110">
        <f t="shared" si="4"/>
        <v>0.30208333333333331</v>
      </c>
      <c r="F27" s="110">
        <f t="shared" si="4"/>
        <v>0.30208333333333331</v>
      </c>
      <c r="G27" s="110">
        <f t="shared" si="4"/>
        <v>0.30208333333333331</v>
      </c>
      <c r="H27" s="110">
        <f t="shared" si="4"/>
        <v>0.30208333333333331</v>
      </c>
      <c r="I27" s="110">
        <f t="shared" si="4"/>
        <v>0.30208333333333331</v>
      </c>
      <c r="J27" s="110" t="str">
        <f t="shared" si="4"/>
        <v>0:00</v>
      </c>
      <c r="K27" s="110" t="str">
        <f t="shared" si="4"/>
        <v>0:00</v>
      </c>
      <c r="L27" s="110">
        <f t="shared" si="4"/>
        <v>0.30208333333333331</v>
      </c>
      <c r="M27" s="110">
        <f t="shared" si="4"/>
        <v>0.30208333333333331</v>
      </c>
      <c r="N27" s="110">
        <f t="shared" si="4"/>
        <v>0.30208333333333331</v>
      </c>
      <c r="O27" s="110">
        <f t="shared" si="4"/>
        <v>0.30208333333333331</v>
      </c>
      <c r="P27" s="173">
        <f t="shared" si="4"/>
        <v>0.30208333333333331</v>
      </c>
    </row>
    <row r="28" spans="1:16" ht="13.5" thickBot="1" x14ac:dyDescent="0.25">
      <c r="A28" s="174" t="s">
        <v>81</v>
      </c>
      <c r="B28" s="111"/>
      <c r="C28" s="225" t="s">
        <v>82</v>
      </c>
      <c r="D28" s="225" t="s">
        <v>82</v>
      </c>
      <c r="E28" s="234" t="s">
        <v>82</v>
      </c>
      <c r="F28" s="242" t="s">
        <v>82</v>
      </c>
      <c r="G28" s="234" t="s">
        <v>82</v>
      </c>
      <c r="H28" s="242" t="s">
        <v>82</v>
      </c>
      <c r="I28" s="234" t="s">
        <v>82</v>
      </c>
      <c r="J28" s="225" t="s">
        <v>82</v>
      </c>
      <c r="K28" s="225" t="s">
        <v>82</v>
      </c>
      <c r="L28" s="234" t="s">
        <v>82</v>
      </c>
      <c r="M28" s="242" t="s">
        <v>82</v>
      </c>
      <c r="N28" s="234" t="s">
        <v>82</v>
      </c>
      <c r="O28" s="242" t="s">
        <v>82</v>
      </c>
      <c r="P28" s="238" t="s">
        <v>82</v>
      </c>
    </row>
    <row r="29" spans="1:16" ht="13.5" thickTop="1" x14ac:dyDescent="0.2">
      <c r="A29" s="175" t="s">
        <v>83</v>
      </c>
      <c r="B29" s="141"/>
      <c r="C29" s="145">
        <f t="shared" ref="C29:P29" si="5">C26+C19</f>
        <v>0</v>
      </c>
      <c r="D29" s="145">
        <f t="shared" si="5"/>
        <v>0</v>
      </c>
      <c r="E29" s="145">
        <f t="shared" si="5"/>
        <v>0</v>
      </c>
      <c r="F29" s="145">
        <f t="shared" si="5"/>
        <v>0</v>
      </c>
      <c r="G29" s="145">
        <f t="shared" si="5"/>
        <v>0</v>
      </c>
      <c r="H29" s="145">
        <f t="shared" si="5"/>
        <v>0</v>
      </c>
      <c r="I29" s="145">
        <f t="shared" si="5"/>
        <v>0</v>
      </c>
      <c r="J29" s="145">
        <f t="shared" si="5"/>
        <v>0</v>
      </c>
      <c r="K29" s="145">
        <f t="shared" si="5"/>
        <v>0</v>
      </c>
      <c r="L29" s="145">
        <f t="shared" si="5"/>
        <v>0</v>
      </c>
      <c r="M29" s="145">
        <f t="shared" si="5"/>
        <v>0</v>
      </c>
      <c r="N29" s="145">
        <f t="shared" si="5"/>
        <v>0</v>
      </c>
      <c r="O29" s="145">
        <f t="shared" si="5"/>
        <v>0</v>
      </c>
      <c r="P29" s="176">
        <f t="shared" si="5"/>
        <v>0</v>
      </c>
    </row>
    <row r="30" spans="1:16" x14ac:dyDescent="0.2">
      <c r="A30" s="177" t="s">
        <v>84</v>
      </c>
      <c r="B30" s="142"/>
      <c r="C30" s="226">
        <f>IF(L3 ="Y", 0-L2, L2)</f>
        <v>-58.000000000000007</v>
      </c>
      <c r="D30" s="226">
        <f t="shared" ref="D30:P30" si="6">C32</f>
        <v>-58.000000000000007</v>
      </c>
      <c r="E30" s="235">
        <f t="shared" si="6"/>
        <v>-58.000000000000007</v>
      </c>
      <c r="F30" s="243">
        <f t="shared" si="6"/>
        <v>-58.302083333333343</v>
      </c>
      <c r="G30" s="235">
        <f t="shared" si="6"/>
        <v>-58.604166666666679</v>
      </c>
      <c r="H30" s="243">
        <f t="shared" si="6"/>
        <v>-58.906250000000014</v>
      </c>
      <c r="I30" s="235">
        <f t="shared" si="6"/>
        <v>-59.20833333333335</v>
      </c>
      <c r="J30" s="226">
        <f t="shared" si="6"/>
        <v>-59.510416666666686</v>
      </c>
      <c r="K30" s="226">
        <f t="shared" si="6"/>
        <v>-59.510416666666686</v>
      </c>
      <c r="L30" s="235">
        <f t="shared" si="6"/>
        <v>-59.510416666666686</v>
      </c>
      <c r="M30" s="243">
        <f t="shared" si="6"/>
        <v>-59.812500000000021</v>
      </c>
      <c r="N30" s="235">
        <f t="shared" si="6"/>
        <v>-60.114583333333357</v>
      </c>
      <c r="O30" s="243">
        <f t="shared" si="6"/>
        <v>-60.416666666666693</v>
      </c>
      <c r="P30" s="239">
        <f t="shared" si="6"/>
        <v>-60.718750000000028</v>
      </c>
    </row>
    <row r="31" spans="1:16" x14ac:dyDescent="0.2">
      <c r="A31" s="177" t="s">
        <v>85</v>
      </c>
      <c r="B31" s="142"/>
      <c r="C31" s="226">
        <f t="shared" ref="C31:P31" si="7">IF(AND(C29=0,C27=0),"0:00", C29-C8)</f>
        <v>0</v>
      </c>
      <c r="D31" s="226">
        <f t="shared" si="7"/>
        <v>0</v>
      </c>
      <c r="E31" s="235">
        <f t="shared" si="7"/>
        <v>-0.30208333333333331</v>
      </c>
      <c r="F31" s="243">
        <f t="shared" si="7"/>
        <v>-0.30208333333333331</v>
      </c>
      <c r="G31" s="235">
        <f t="shared" si="7"/>
        <v>-0.30208333333333331</v>
      </c>
      <c r="H31" s="243">
        <f t="shared" si="7"/>
        <v>-0.30208333333333331</v>
      </c>
      <c r="I31" s="235">
        <f t="shared" si="7"/>
        <v>-0.30208333333333331</v>
      </c>
      <c r="J31" s="226">
        <f t="shared" si="7"/>
        <v>0</v>
      </c>
      <c r="K31" s="226">
        <f t="shared" si="7"/>
        <v>0</v>
      </c>
      <c r="L31" s="235">
        <f t="shared" si="7"/>
        <v>-0.30208333333333331</v>
      </c>
      <c r="M31" s="243">
        <f t="shared" si="7"/>
        <v>-0.30208333333333331</v>
      </c>
      <c r="N31" s="235">
        <f t="shared" si="7"/>
        <v>-0.30208333333333331</v>
      </c>
      <c r="O31" s="243">
        <f t="shared" si="7"/>
        <v>-0.30208333333333331</v>
      </c>
      <c r="P31" s="239">
        <f t="shared" si="7"/>
        <v>-0.30208333333333331</v>
      </c>
    </row>
    <row r="32" spans="1:16" ht="13.5" thickBot="1" x14ac:dyDescent="0.25">
      <c r="A32" s="178" t="s">
        <v>86</v>
      </c>
      <c r="B32" s="143"/>
      <c r="C32" s="144">
        <f t="shared" ref="C32:P32" si="8">C30+C31</f>
        <v>-58.000000000000007</v>
      </c>
      <c r="D32" s="144">
        <f t="shared" si="8"/>
        <v>-58.000000000000007</v>
      </c>
      <c r="E32" s="144">
        <f t="shared" si="8"/>
        <v>-58.302083333333343</v>
      </c>
      <c r="F32" s="144">
        <f t="shared" si="8"/>
        <v>-58.604166666666679</v>
      </c>
      <c r="G32" s="144">
        <f t="shared" si="8"/>
        <v>-58.906250000000014</v>
      </c>
      <c r="H32" s="144">
        <f t="shared" si="8"/>
        <v>-59.20833333333335</v>
      </c>
      <c r="I32" s="144">
        <f t="shared" si="8"/>
        <v>-59.510416666666686</v>
      </c>
      <c r="J32" s="144">
        <f t="shared" si="8"/>
        <v>-59.510416666666686</v>
      </c>
      <c r="K32" s="144">
        <f t="shared" si="8"/>
        <v>-59.510416666666686</v>
      </c>
      <c r="L32" s="144">
        <f t="shared" si="8"/>
        <v>-59.812500000000021</v>
      </c>
      <c r="M32" s="144">
        <f t="shared" si="8"/>
        <v>-60.114583333333357</v>
      </c>
      <c r="N32" s="144">
        <f t="shared" si="8"/>
        <v>-60.416666666666693</v>
      </c>
      <c r="O32" s="144">
        <f t="shared" si="8"/>
        <v>-60.718750000000028</v>
      </c>
      <c r="P32" s="179">
        <f t="shared" si="8"/>
        <v>-61.020833333333364</v>
      </c>
    </row>
    <row r="33" spans="1:16" ht="13.5" thickBot="1" x14ac:dyDescent="0.25">
      <c r="A33" s="60"/>
      <c r="B33" s="12"/>
      <c r="C33" s="12"/>
      <c r="D33" s="12"/>
      <c r="E33" s="12"/>
      <c r="F33" s="12"/>
      <c r="G33" s="12"/>
      <c r="H33" s="12"/>
      <c r="I33" s="12"/>
      <c r="J33" s="12"/>
      <c r="K33" s="12"/>
      <c r="L33" s="12"/>
      <c r="M33" s="12"/>
      <c r="N33" s="12"/>
      <c r="O33" s="12"/>
      <c r="P33" s="30"/>
    </row>
    <row r="34" spans="1:16" x14ac:dyDescent="0.2">
      <c r="A34" s="60"/>
      <c r="B34" s="57"/>
      <c r="C34" s="12"/>
      <c r="D34" s="12"/>
      <c r="E34" s="12"/>
      <c r="F34" s="12"/>
      <c r="G34" s="12"/>
      <c r="H34" s="127"/>
      <c r="I34" s="128"/>
      <c r="J34" s="305" t="s">
        <v>87</v>
      </c>
      <c r="K34" s="305"/>
      <c r="L34" s="305"/>
      <c r="M34" s="305"/>
      <c r="N34" s="128"/>
      <c r="O34" s="129"/>
      <c r="P34" s="30"/>
    </row>
    <row r="35" spans="1:16" x14ac:dyDescent="0.2">
      <c r="A35" s="60"/>
      <c r="B35" s="59"/>
      <c r="C35" s="12"/>
      <c r="D35" s="12"/>
      <c r="E35" s="12"/>
      <c r="F35" s="31"/>
      <c r="G35" s="12"/>
      <c r="H35" s="130"/>
      <c r="I35" s="91"/>
      <c r="J35" s="91"/>
      <c r="K35" s="91"/>
      <c r="L35" s="91"/>
      <c r="M35" s="91"/>
      <c r="N35" s="91"/>
      <c r="O35" s="131"/>
      <c r="P35" s="30"/>
    </row>
    <row r="36" spans="1:16" x14ac:dyDescent="0.2">
      <c r="A36" s="180" t="s">
        <v>88</v>
      </c>
      <c r="B36" s="33"/>
      <c r="C36" s="33"/>
      <c r="D36" s="33"/>
      <c r="E36" s="33"/>
      <c r="F36" s="12" t="s">
        <v>89</v>
      </c>
      <c r="G36" s="35"/>
      <c r="H36" s="132" t="s">
        <v>90</v>
      </c>
      <c r="I36" s="96"/>
      <c r="J36" s="96"/>
      <c r="K36" s="90">
        <f>C30</f>
        <v>-58.000000000000007</v>
      </c>
      <c r="L36" s="93" t="s">
        <v>91</v>
      </c>
      <c r="M36" s="91" t="s">
        <v>68</v>
      </c>
      <c r="N36" s="97">
        <f>SUM(C20:P20)</f>
        <v>0</v>
      </c>
      <c r="O36" s="131"/>
      <c r="P36" s="30"/>
    </row>
    <row r="37" spans="1:16" x14ac:dyDescent="0.2">
      <c r="A37" s="60" t="s">
        <v>92</v>
      </c>
      <c r="B37" s="12"/>
      <c r="C37" s="12"/>
      <c r="D37" s="12"/>
      <c r="E37" s="12"/>
      <c r="F37" s="12"/>
      <c r="G37" s="12"/>
      <c r="H37" s="132" t="s">
        <v>93</v>
      </c>
      <c r="I37" s="96"/>
      <c r="J37" s="96"/>
      <c r="K37" s="90">
        <f>SUM(C19:P19)</f>
        <v>0</v>
      </c>
      <c r="L37" s="91"/>
      <c r="M37" s="91" t="s">
        <v>71</v>
      </c>
      <c r="N37" s="97">
        <f>SUM(C21:P21)</f>
        <v>0</v>
      </c>
      <c r="O37" s="131"/>
      <c r="P37" s="30"/>
    </row>
    <row r="38" spans="1:16" x14ac:dyDescent="0.2">
      <c r="A38" s="60"/>
      <c r="B38" s="12"/>
      <c r="C38" s="12"/>
      <c r="D38" s="12"/>
      <c r="E38" s="12"/>
      <c r="F38" s="12"/>
      <c r="G38" s="12"/>
      <c r="H38" s="132" t="s">
        <v>94</v>
      </c>
      <c r="I38" s="96"/>
      <c r="J38" s="96"/>
      <c r="K38" s="90">
        <f>SUM(C26:P26)</f>
        <v>0</v>
      </c>
      <c r="L38" s="91"/>
      <c r="M38" s="91" t="s">
        <v>73</v>
      </c>
      <c r="N38" s="97">
        <f>SUM(C22:P22)</f>
        <v>0</v>
      </c>
      <c r="O38" s="131"/>
      <c r="P38" s="30"/>
    </row>
    <row r="39" spans="1:16" x14ac:dyDescent="0.2">
      <c r="A39" s="60"/>
      <c r="B39" s="12"/>
      <c r="C39" s="12"/>
      <c r="D39" s="12"/>
      <c r="E39" s="12"/>
      <c r="F39" s="12"/>
      <c r="G39" s="12"/>
      <c r="H39" s="132" t="s">
        <v>95</v>
      </c>
      <c r="I39" s="96"/>
      <c r="J39" s="96"/>
      <c r="K39" s="90">
        <f>SUM(C8:P8)</f>
        <v>3.0208333333333335</v>
      </c>
      <c r="L39" s="91"/>
      <c r="M39" s="91" t="s">
        <v>78</v>
      </c>
      <c r="N39" s="97">
        <f>SUM(C25:P25)</f>
        <v>0</v>
      </c>
      <c r="O39" s="131"/>
      <c r="P39" s="30"/>
    </row>
    <row r="40" spans="1:16" x14ac:dyDescent="0.2">
      <c r="A40" s="60"/>
      <c r="B40" s="12"/>
      <c r="C40" s="12"/>
      <c r="D40" s="12"/>
      <c r="E40" s="12"/>
      <c r="F40" s="31"/>
      <c r="G40" s="12"/>
      <c r="H40" s="133"/>
      <c r="I40" s="91"/>
      <c r="J40" s="91"/>
      <c r="K40" s="91"/>
      <c r="L40" s="91"/>
      <c r="M40" s="91" t="s">
        <v>96</v>
      </c>
      <c r="N40" s="97">
        <f>SUM(C24:P24)</f>
        <v>0</v>
      </c>
      <c r="O40" s="131"/>
      <c r="P40" s="30"/>
    </row>
    <row r="41" spans="1:16" x14ac:dyDescent="0.2">
      <c r="A41" s="180" t="s">
        <v>97</v>
      </c>
      <c r="B41" s="33"/>
      <c r="C41" s="33"/>
      <c r="D41" s="33"/>
      <c r="E41" s="33"/>
      <c r="F41" s="33" t="s">
        <v>89</v>
      </c>
      <c r="G41" s="12"/>
      <c r="H41" s="134"/>
      <c r="I41" s="96"/>
      <c r="J41" s="95" t="s">
        <v>98</v>
      </c>
      <c r="K41" s="97">
        <f>(SUM(K36:K38)-(K39))</f>
        <v>-61.020833333333343</v>
      </c>
      <c r="L41" s="91"/>
      <c r="M41" s="94" t="s">
        <v>99</v>
      </c>
      <c r="N41" s="97">
        <f>SUM(C27:P27)</f>
        <v>3.0208333333333335</v>
      </c>
      <c r="O41" s="131"/>
      <c r="P41" s="30"/>
    </row>
    <row r="42" spans="1:16" ht="13.5" thickBot="1" x14ac:dyDescent="0.25">
      <c r="A42" s="60" t="s">
        <v>100</v>
      </c>
      <c r="B42" s="12"/>
      <c r="C42" s="12"/>
      <c r="D42" s="12"/>
      <c r="E42" s="12"/>
      <c r="F42" s="12"/>
      <c r="G42" s="12"/>
      <c r="H42" s="135"/>
      <c r="I42" s="136"/>
      <c r="J42" s="137" t="s">
        <v>101</v>
      </c>
      <c r="K42" s="138">
        <f>K78</f>
        <v>0</v>
      </c>
      <c r="L42" s="139"/>
      <c r="M42" s="139"/>
      <c r="N42" s="139"/>
      <c r="O42" s="140"/>
      <c r="P42" s="30"/>
    </row>
    <row r="43" spans="1:16" ht="13.5" thickBot="1" x14ac:dyDescent="0.25">
      <c r="A43" s="181"/>
      <c r="B43" s="37"/>
      <c r="C43" s="37"/>
      <c r="D43" s="37"/>
      <c r="E43" s="37"/>
      <c r="F43" s="37"/>
      <c r="G43" s="37"/>
      <c r="H43" s="37"/>
      <c r="I43" s="37"/>
      <c r="J43" s="37"/>
      <c r="K43" s="37"/>
      <c r="L43" s="37"/>
      <c r="M43" s="37"/>
      <c r="N43" s="37"/>
      <c r="O43" s="37"/>
      <c r="P43" s="38"/>
    </row>
    <row r="44" spans="1:16" ht="13.5" customHeight="1" x14ac:dyDescent="0.25">
      <c r="A44" s="155"/>
      <c r="B44" s="27"/>
      <c r="C44" s="156"/>
      <c r="D44" s="27"/>
      <c r="E44" s="27"/>
      <c r="F44" s="27"/>
      <c r="G44" s="157"/>
      <c r="H44" s="158"/>
      <c r="I44" s="159"/>
      <c r="J44" s="158"/>
      <c r="K44" s="160"/>
      <c r="L44" s="27"/>
      <c r="M44" s="27"/>
      <c r="N44" s="27"/>
      <c r="O44" s="27"/>
      <c r="P44" s="212"/>
    </row>
    <row r="45" spans="1:16" ht="13.5" customHeight="1" thickBot="1" x14ac:dyDescent="0.25">
      <c r="A45" s="12"/>
      <c r="B45" s="12"/>
      <c r="C45" s="12"/>
      <c r="D45" s="12"/>
      <c r="E45" s="12"/>
      <c r="F45" s="12"/>
      <c r="G45" s="12"/>
      <c r="H45" s="12"/>
      <c r="I45" s="12"/>
      <c r="J45" s="12"/>
      <c r="K45" s="12"/>
      <c r="L45" s="12"/>
      <c r="M45" s="12"/>
      <c r="N45" s="12"/>
      <c r="O45" s="12"/>
      <c r="P45" s="12"/>
    </row>
    <row r="46" spans="1:16" ht="19.5" thickTop="1" thickBot="1" x14ac:dyDescent="0.3">
      <c r="A46" s="3"/>
      <c r="B46" s="4"/>
      <c r="C46" s="5" t="s">
        <v>102</v>
      </c>
      <c r="D46" s="4"/>
      <c r="E46" s="4"/>
      <c r="F46" s="4"/>
      <c r="G46" s="6"/>
      <c r="H46" s="7"/>
      <c r="I46" s="8"/>
      <c r="J46" s="7"/>
      <c r="K46" s="9"/>
      <c r="L46" s="4"/>
      <c r="M46" s="4"/>
      <c r="N46" s="4"/>
      <c r="O46" s="4"/>
      <c r="P46" s="10"/>
    </row>
    <row r="47" spans="1:16" x14ac:dyDescent="0.2">
      <c r="A47" s="11"/>
      <c r="B47" s="12"/>
      <c r="C47" s="76" t="s">
        <v>36</v>
      </c>
      <c r="D47" s="196">
        <f>D2</f>
        <v>43380</v>
      </c>
      <c r="E47" s="83" t="s">
        <v>37</v>
      </c>
      <c r="F47" s="197"/>
      <c r="G47" s="79"/>
      <c r="H47" s="79"/>
      <c r="I47" s="79"/>
      <c r="J47" s="198"/>
      <c r="K47" s="79"/>
      <c r="L47" s="79"/>
      <c r="M47" s="79"/>
      <c r="N47" s="79"/>
      <c r="O47" s="79"/>
      <c r="P47" s="199"/>
    </row>
    <row r="48" spans="1:16" x14ac:dyDescent="0.2">
      <c r="A48" s="11"/>
      <c r="B48" s="12"/>
      <c r="C48" s="77" t="s">
        <v>40</v>
      </c>
      <c r="D48" s="201" t="str">
        <f>D3</f>
        <v>Your Name Goes here</v>
      </c>
      <c r="E48" s="201"/>
      <c r="F48" s="201"/>
      <c r="G48" s="80"/>
      <c r="H48" s="80"/>
      <c r="I48" s="81"/>
      <c r="J48" s="80"/>
      <c r="K48" s="80"/>
      <c r="L48" s="80"/>
      <c r="M48" s="80"/>
      <c r="N48" s="80"/>
      <c r="O48" s="80"/>
      <c r="P48" s="200"/>
    </row>
    <row r="49" spans="1:17" x14ac:dyDescent="0.2">
      <c r="A49" s="11"/>
      <c r="B49" s="12"/>
      <c r="C49" s="78" t="s">
        <v>126</v>
      </c>
      <c r="D49" s="201" t="str">
        <f>D4</f>
        <v>Pos no.</v>
      </c>
      <c r="E49" s="201"/>
      <c r="F49" s="201"/>
      <c r="G49" s="80"/>
      <c r="H49" s="201"/>
      <c r="I49" s="81"/>
      <c r="J49" s="81"/>
      <c r="K49" s="81"/>
      <c r="L49" s="80"/>
      <c r="M49" s="80"/>
      <c r="N49" s="80"/>
      <c r="O49" s="80"/>
      <c r="P49" s="200"/>
    </row>
    <row r="50" spans="1:17" ht="13.5" customHeight="1" x14ac:dyDescent="0.2">
      <c r="A50" s="11"/>
      <c r="B50" s="12"/>
      <c r="C50" s="77" t="s">
        <v>49</v>
      </c>
      <c r="D50" s="201" t="str">
        <f>D5</f>
        <v>Your Unit Name goes here</v>
      </c>
      <c r="E50" s="201"/>
      <c r="F50" s="201"/>
      <c r="G50" s="82"/>
      <c r="H50" s="82"/>
      <c r="I50" s="82"/>
      <c r="J50" s="82"/>
      <c r="K50" s="82"/>
      <c r="L50" s="82"/>
      <c r="M50" s="82"/>
      <c r="N50" s="82"/>
      <c r="O50" s="82"/>
      <c r="P50" s="202"/>
    </row>
    <row r="51" spans="1:17" x14ac:dyDescent="0.2">
      <c r="A51" s="11"/>
      <c r="B51" s="13"/>
      <c r="C51" s="84" t="s">
        <v>54</v>
      </c>
      <c r="D51" s="85" t="s">
        <v>55</v>
      </c>
      <c r="E51" s="85" t="s">
        <v>56</v>
      </c>
      <c r="F51" s="85" t="s">
        <v>57</v>
      </c>
      <c r="G51" s="85" t="s">
        <v>58</v>
      </c>
      <c r="H51" s="85" t="s">
        <v>59</v>
      </c>
      <c r="I51" s="85" t="s">
        <v>60</v>
      </c>
      <c r="J51" s="85" t="s">
        <v>54</v>
      </c>
      <c r="K51" s="85" t="s">
        <v>55</v>
      </c>
      <c r="L51" s="85" t="s">
        <v>56</v>
      </c>
      <c r="M51" s="85" t="s">
        <v>57</v>
      </c>
      <c r="N51" s="85" t="s">
        <v>58</v>
      </c>
      <c r="O51" s="85" t="s">
        <v>59</v>
      </c>
      <c r="P51" s="86" t="s">
        <v>60</v>
      </c>
    </row>
    <row r="52" spans="1:17" ht="13.5" thickBot="1" x14ac:dyDescent="0.25">
      <c r="A52" s="11"/>
      <c r="B52" s="13"/>
      <c r="C52" s="87">
        <f>C7</f>
        <v>43380</v>
      </c>
      <c r="D52" s="88">
        <f>$C$7+1</f>
        <v>43381</v>
      </c>
      <c r="E52" s="88">
        <f>$C$7+2</f>
        <v>43382</v>
      </c>
      <c r="F52" s="88">
        <f>$C$7+3</f>
        <v>43383</v>
      </c>
      <c r="G52" s="88">
        <f>$C$7+4</f>
        <v>43384</v>
      </c>
      <c r="H52" s="88">
        <f>$C$7+5</f>
        <v>43385</v>
      </c>
      <c r="I52" s="88">
        <f>$C$7+6</f>
        <v>43386</v>
      </c>
      <c r="J52" s="88">
        <f>$C$7+7</f>
        <v>43387</v>
      </c>
      <c r="K52" s="88">
        <f>$C$7+8</f>
        <v>43388</v>
      </c>
      <c r="L52" s="88">
        <f>$C$7+9</f>
        <v>43389</v>
      </c>
      <c r="M52" s="88">
        <f>$C$7+10</f>
        <v>43390</v>
      </c>
      <c r="N52" s="88">
        <f>$C$7+11</f>
        <v>43391</v>
      </c>
      <c r="O52" s="88">
        <f>$C$7+12</f>
        <v>43392</v>
      </c>
      <c r="P52" s="89">
        <f>$C$7+13</f>
        <v>43393</v>
      </c>
      <c r="Q52" s="1"/>
    </row>
    <row r="53" spans="1:17" ht="13.5" thickBot="1" x14ac:dyDescent="0.25">
      <c r="A53" s="206" t="s">
        <v>61</v>
      </c>
      <c r="B53" s="80"/>
      <c r="C53" s="203">
        <f>C8</f>
        <v>0</v>
      </c>
      <c r="D53" s="204">
        <f t="shared" ref="D53:P53" si="9">D8</f>
        <v>0</v>
      </c>
      <c r="E53" s="204">
        <f t="shared" si="9"/>
        <v>0.30208333333333331</v>
      </c>
      <c r="F53" s="204">
        <f t="shared" si="9"/>
        <v>0.30208333333333331</v>
      </c>
      <c r="G53" s="204">
        <f t="shared" si="9"/>
        <v>0.30208333333333331</v>
      </c>
      <c r="H53" s="204">
        <f t="shared" si="9"/>
        <v>0.30208333333333331</v>
      </c>
      <c r="I53" s="204">
        <f t="shared" si="9"/>
        <v>0.30208333333333331</v>
      </c>
      <c r="J53" s="204">
        <f t="shared" si="9"/>
        <v>0</v>
      </c>
      <c r="K53" s="204">
        <f t="shared" si="9"/>
        <v>0</v>
      </c>
      <c r="L53" s="204">
        <f t="shared" si="9"/>
        <v>0.30208333333333331</v>
      </c>
      <c r="M53" s="204">
        <f t="shared" si="9"/>
        <v>0.30208333333333331</v>
      </c>
      <c r="N53" s="204">
        <f t="shared" si="9"/>
        <v>0.30208333333333331</v>
      </c>
      <c r="O53" s="204">
        <f t="shared" si="9"/>
        <v>0.30208333333333331</v>
      </c>
      <c r="P53" s="205">
        <f t="shared" si="9"/>
        <v>0.30208333333333331</v>
      </c>
      <c r="Q53" s="1"/>
    </row>
    <row r="54" spans="1:17" hidden="1" x14ac:dyDescent="0.2">
      <c r="A54" s="11"/>
      <c r="B54" s="13" t="s">
        <v>103</v>
      </c>
      <c r="C54" s="16">
        <f t="shared" ref="C54:P54" si="10">C53*24</f>
        <v>0</v>
      </c>
      <c r="D54" s="16">
        <f t="shared" si="10"/>
        <v>0</v>
      </c>
      <c r="E54" s="16">
        <f t="shared" si="10"/>
        <v>7.25</v>
      </c>
      <c r="F54" s="16">
        <f t="shared" si="10"/>
        <v>7.25</v>
      </c>
      <c r="G54" s="16">
        <f t="shared" si="10"/>
        <v>7.25</v>
      </c>
      <c r="H54" s="16">
        <f t="shared" si="10"/>
        <v>7.25</v>
      </c>
      <c r="I54" s="16">
        <f t="shared" si="10"/>
        <v>7.25</v>
      </c>
      <c r="J54" s="16">
        <f t="shared" si="10"/>
        <v>0</v>
      </c>
      <c r="K54" s="16">
        <f t="shared" si="10"/>
        <v>0</v>
      </c>
      <c r="L54" s="16">
        <f t="shared" si="10"/>
        <v>7.25</v>
      </c>
      <c r="M54" s="16">
        <f t="shared" si="10"/>
        <v>7.25</v>
      </c>
      <c r="N54" s="16">
        <f t="shared" si="10"/>
        <v>7.25</v>
      </c>
      <c r="O54" s="16">
        <f t="shared" si="10"/>
        <v>7.25</v>
      </c>
      <c r="P54" s="17">
        <f t="shared" si="10"/>
        <v>7.25</v>
      </c>
      <c r="Q54" s="2"/>
    </row>
    <row r="55" spans="1:17" x14ac:dyDescent="0.2">
      <c r="A55" s="11"/>
      <c r="B55" s="13"/>
      <c r="C55" s="45"/>
      <c r="D55" s="45"/>
      <c r="E55" s="45"/>
      <c r="F55" s="45"/>
      <c r="G55" s="45"/>
      <c r="H55" s="45"/>
      <c r="I55" s="45"/>
      <c r="J55" s="45"/>
      <c r="K55" s="45"/>
      <c r="L55" s="45"/>
      <c r="M55" s="45"/>
      <c r="N55" s="45"/>
      <c r="O55" s="45"/>
      <c r="P55" s="17"/>
      <c r="Q55" s="2"/>
    </row>
    <row r="56" spans="1:17" x14ac:dyDescent="0.2">
      <c r="A56" s="18" t="s">
        <v>104</v>
      </c>
      <c r="B56" s="19" t="s">
        <v>63</v>
      </c>
      <c r="C56" s="20">
        <v>0</v>
      </c>
      <c r="D56" s="20">
        <v>0</v>
      </c>
      <c r="E56" s="20">
        <v>0</v>
      </c>
      <c r="F56" s="20">
        <v>0</v>
      </c>
      <c r="G56" s="20">
        <v>0</v>
      </c>
      <c r="H56" s="20">
        <v>0</v>
      </c>
      <c r="I56" s="20">
        <v>0</v>
      </c>
      <c r="J56" s="20">
        <v>0</v>
      </c>
      <c r="K56" s="20">
        <v>0</v>
      </c>
      <c r="L56" s="20">
        <v>0</v>
      </c>
      <c r="M56" s="20">
        <v>0</v>
      </c>
      <c r="N56" s="20">
        <v>0</v>
      </c>
      <c r="O56" s="20">
        <v>0</v>
      </c>
      <c r="P56" s="21">
        <v>0</v>
      </c>
    </row>
    <row r="57" spans="1:17" x14ac:dyDescent="0.2">
      <c r="A57" s="15" t="s">
        <v>105</v>
      </c>
      <c r="B57" s="19" t="s">
        <v>64</v>
      </c>
      <c r="C57" s="20">
        <v>0</v>
      </c>
      <c r="D57" s="20">
        <v>0</v>
      </c>
      <c r="E57" s="20">
        <v>0</v>
      </c>
      <c r="F57" s="20">
        <v>0</v>
      </c>
      <c r="G57" s="20">
        <v>0</v>
      </c>
      <c r="H57" s="20">
        <v>0</v>
      </c>
      <c r="I57" s="20">
        <v>0</v>
      </c>
      <c r="J57" s="20">
        <v>0</v>
      </c>
      <c r="K57" s="20">
        <v>0</v>
      </c>
      <c r="L57" s="20">
        <v>0</v>
      </c>
      <c r="M57" s="20">
        <v>0</v>
      </c>
      <c r="N57" s="20">
        <v>0</v>
      </c>
      <c r="O57" s="20">
        <v>0</v>
      </c>
      <c r="P57" s="21">
        <v>0</v>
      </c>
    </row>
    <row r="58" spans="1:17" x14ac:dyDescent="0.2">
      <c r="A58" s="11"/>
      <c r="B58" s="19" t="s">
        <v>63</v>
      </c>
      <c r="C58" s="20"/>
      <c r="D58" s="20"/>
      <c r="E58" s="20"/>
      <c r="F58" s="20"/>
      <c r="G58" s="20"/>
      <c r="H58" s="20"/>
      <c r="I58" s="20"/>
      <c r="J58" s="20"/>
      <c r="K58" s="20"/>
      <c r="L58" s="20"/>
      <c r="M58" s="20"/>
      <c r="N58" s="20"/>
      <c r="O58" s="20"/>
      <c r="P58" s="21"/>
    </row>
    <row r="59" spans="1:17" x14ac:dyDescent="0.2">
      <c r="A59" s="11"/>
      <c r="B59" s="19" t="s">
        <v>64</v>
      </c>
      <c r="C59" s="20"/>
      <c r="D59" s="20"/>
      <c r="E59" s="20"/>
      <c r="F59" s="20"/>
      <c r="G59" s="20"/>
      <c r="H59" s="20"/>
      <c r="I59" s="20"/>
      <c r="J59" s="20"/>
      <c r="K59" s="20"/>
      <c r="L59" s="20"/>
      <c r="M59" s="20"/>
      <c r="N59" s="20"/>
      <c r="O59" s="20"/>
      <c r="P59" s="21"/>
    </row>
    <row r="60" spans="1:17" ht="13.5" thickBot="1" x14ac:dyDescent="0.25">
      <c r="A60" s="46"/>
      <c r="B60" s="207" t="s">
        <v>65</v>
      </c>
      <c r="C60" s="208">
        <f t="shared" ref="C60:P60" si="11">(C57-C56)+(C59-C58)</f>
        <v>0</v>
      </c>
      <c r="D60" s="209">
        <f t="shared" si="11"/>
        <v>0</v>
      </c>
      <c r="E60" s="209">
        <f t="shared" si="11"/>
        <v>0</v>
      </c>
      <c r="F60" s="209">
        <f t="shared" si="11"/>
        <v>0</v>
      </c>
      <c r="G60" s="209">
        <f t="shared" si="11"/>
        <v>0</v>
      </c>
      <c r="H60" s="209">
        <f t="shared" si="11"/>
        <v>0</v>
      </c>
      <c r="I60" s="209">
        <f t="shared" si="11"/>
        <v>0</v>
      </c>
      <c r="J60" s="209">
        <f t="shared" si="11"/>
        <v>0</v>
      </c>
      <c r="K60" s="209">
        <f t="shared" si="11"/>
        <v>0</v>
      </c>
      <c r="L60" s="209">
        <f t="shared" si="11"/>
        <v>0</v>
      </c>
      <c r="M60" s="209">
        <f t="shared" si="11"/>
        <v>0</v>
      </c>
      <c r="N60" s="209">
        <f t="shared" si="11"/>
        <v>0</v>
      </c>
      <c r="O60" s="209">
        <f t="shared" si="11"/>
        <v>0</v>
      </c>
      <c r="P60" s="92">
        <f t="shared" si="11"/>
        <v>0</v>
      </c>
    </row>
    <row r="61" spans="1:17" x14ac:dyDescent="0.2">
      <c r="A61" s="11"/>
      <c r="B61" s="13"/>
      <c r="C61" s="44"/>
      <c r="D61" s="44"/>
      <c r="E61" s="44"/>
      <c r="F61" s="44"/>
      <c r="G61" s="44"/>
      <c r="H61" s="44"/>
      <c r="I61" s="44"/>
      <c r="J61" s="44"/>
      <c r="K61" s="44"/>
      <c r="L61" s="44"/>
      <c r="M61" s="44"/>
      <c r="N61" s="44"/>
      <c r="O61" s="44"/>
      <c r="P61" s="47"/>
    </row>
    <row r="62" spans="1:17" x14ac:dyDescent="0.2">
      <c r="A62" s="18" t="s">
        <v>106</v>
      </c>
      <c r="B62" s="61"/>
      <c r="C62" s="67">
        <v>0</v>
      </c>
      <c r="D62" s="67">
        <v>0</v>
      </c>
      <c r="E62" s="67">
        <v>0</v>
      </c>
      <c r="F62" s="67">
        <v>0</v>
      </c>
      <c r="G62" s="67">
        <v>0</v>
      </c>
      <c r="H62" s="67">
        <v>0</v>
      </c>
      <c r="I62" s="67">
        <v>0</v>
      </c>
      <c r="J62" s="67">
        <v>0</v>
      </c>
      <c r="K62" s="67">
        <v>0</v>
      </c>
      <c r="L62" s="67">
        <v>0</v>
      </c>
      <c r="M62" s="67">
        <v>0</v>
      </c>
      <c r="N62" s="67">
        <v>0</v>
      </c>
      <c r="O62" s="67">
        <v>0</v>
      </c>
      <c r="P62" s="68">
        <v>0</v>
      </c>
    </row>
    <row r="63" spans="1:17" x14ac:dyDescent="0.2">
      <c r="A63" s="62" t="s">
        <v>107</v>
      </c>
      <c r="B63" s="63"/>
      <c r="C63" s="67">
        <f t="shared" ref="C63:P63" si="12">(C60-C62)</f>
        <v>0</v>
      </c>
      <c r="D63" s="67">
        <f t="shared" si="12"/>
        <v>0</v>
      </c>
      <c r="E63" s="67">
        <f t="shared" si="12"/>
        <v>0</v>
      </c>
      <c r="F63" s="67">
        <f t="shared" si="12"/>
        <v>0</v>
      </c>
      <c r="G63" s="67">
        <f t="shared" si="12"/>
        <v>0</v>
      </c>
      <c r="H63" s="67">
        <f t="shared" si="12"/>
        <v>0</v>
      </c>
      <c r="I63" s="67">
        <f t="shared" si="12"/>
        <v>0</v>
      </c>
      <c r="J63" s="67">
        <f t="shared" si="12"/>
        <v>0</v>
      </c>
      <c r="K63" s="67">
        <f t="shared" si="12"/>
        <v>0</v>
      </c>
      <c r="L63" s="67">
        <f t="shared" si="12"/>
        <v>0</v>
      </c>
      <c r="M63" s="67">
        <f t="shared" si="12"/>
        <v>0</v>
      </c>
      <c r="N63" s="67">
        <f t="shared" si="12"/>
        <v>0</v>
      </c>
      <c r="O63" s="67">
        <f t="shared" si="12"/>
        <v>0</v>
      </c>
      <c r="P63" s="68">
        <f t="shared" si="12"/>
        <v>0</v>
      </c>
    </row>
    <row r="64" spans="1:17" x14ac:dyDescent="0.2">
      <c r="A64" s="11"/>
      <c r="B64" s="12"/>
      <c r="C64" s="69"/>
      <c r="D64" s="69"/>
      <c r="E64" s="69"/>
      <c r="F64" s="69"/>
      <c r="G64" s="69"/>
      <c r="H64" s="69"/>
      <c r="I64" s="69"/>
      <c r="J64" s="69"/>
      <c r="K64" s="69"/>
      <c r="L64" s="69"/>
      <c r="M64" s="69"/>
      <c r="N64" s="69"/>
      <c r="O64" s="69"/>
      <c r="P64" s="70"/>
    </row>
    <row r="65" spans="1:16" x14ac:dyDescent="0.2">
      <c r="A65" s="64" t="s">
        <v>108</v>
      </c>
      <c r="B65" s="51"/>
      <c r="C65" s="71"/>
      <c r="D65" s="71"/>
      <c r="E65" s="71"/>
      <c r="F65" s="71"/>
      <c r="G65" s="71"/>
      <c r="H65" s="71"/>
      <c r="I65" s="71"/>
      <c r="J65" s="71"/>
      <c r="K65" s="71"/>
      <c r="L65" s="71"/>
      <c r="M65" s="71"/>
      <c r="N65" s="71"/>
      <c r="O65" s="71"/>
      <c r="P65" s="72"/>
    </row>
    <row r="66" spans="1:16" x14ac:dyDescent="0.2">
      <c r="A66" s="65" t="s">
        <v>109</v>
      </c>
      <c r="B66" s="48" t="s">
        <v>110</v>
      </c>
      <c r="C66" s="73"/>
      <c r="D66" s="73"/>
      <c r="E66" s="73"/>
      <c r="F66" s="73"/>
      <c r="G66" s="73"/>
      <c r="H66" s="73"/>
      <c r="I66" s="73"/>
      <c r="J66" s="73"/>
      <c r="K66" s="73"/>
      <c r="L66" s="73"/>
      <c r="M66" s="73"/>
      <c r="N66" s="73"/>
      <c r="O66" s="73"/>
      <c r="P66" s="74"/>
    </row>
    <row r="67" spans="1:16" x14ac:dyDescent="0.2">
      <c r="A67" s="66" t="s">
        <v>111</v>
      </c>
      <c r="B67" s="49" t="s">
        <v>112</v>
      </c>
      <c r="C67" s="73"/>
      <c r="D67" s="73"/>
      <c r="E67" s="73"/>
      <c r="F67" s="73"/>
      <c r="G67" s="73"/>
      <c r="H67" s="73"/>
      <c r="I67" s="73"/>
      <c r="J67" s="73"/>
      <c r="K67" s="73"/>
      <c r="L67" s="73"/>
      <c r="M67" s="73"/>
      <c r="N67" s="73"/>
      <c r="O67" s="73"/>
      <c r="P67" s="74"/>
    </row>
    <row r="68" spans="1:16" x14ac:dyDescent="0.2">
      <c r="A68" s="66" t="s">
        <v>113</v>
      </c>
      <c r="B68" s="49" t="s">
        <v>114</v>
      </c>
      <c r="C68" s="73"/>
      <c r="D68" s="73"/>
      <c r="E68" s="73"/>
      <c r="F68" s="73"/>
      <c r="G68" s="73"/>
      <c r="H68" s="73"/>
      <c r="I68" s="73"/>
      <c r="J68" s="73"/>
      <c r="K68" s="73"/>
      <c r="L68" s="73"/>
      <c r="M68" s="73"/>
      <c r="N68" s="73"/>
      <c r="O68" s="73"/>
      <c r="P68" s="75"/>
    </row>
    <row r="69" spans="1:16" x14ac:dyDescent="0.2">
      <c r="A69" s="62" t="s">
        <v>115</v>
      </c>
      <c r="B69" s="50"/>
      <c r="C69" s="210">
        <f t="shared" ref="C69:P69" si="13">(C66*1.5)+(C67*2)+(C68*2.5)</f>
        <v>0</v>
      </c>
      <c r="D69" s="210">
        <f t="shared" si="13"/>
        <v>0</v>
      </c>
      <c r="E69" s="210">
        <f t="shared" si="13"/>
        <v>0</v>
      </c>
      <c r="F69" s="210">
        <f t="shared" si="13"/>
        <v>0</v>
      </c>
      <c r="G69" s="210">
        <f t="shared" si="13"/>
        <v>0</v>
      </c>
      <c r="H69" s="210">
        <f t="shared" si="13"/>
        <v>0</v>
      </c>
      <c r="I69" s="210">
        <f t="shared" si="13"/>
        <v>0</v>
      </c>
      <c r="J69" s="210">
        <f t="shared" si="13"/>
        <v>0</v>
      </c>
      <c r="K69" s="210">
        <f t="shared" si="13"/>
        <v>0</v>
      </c>
      <c r="L69" s="210">
        <f t="shared" si="13"/>
        <v>0</v>
      </c>
      <c r="M69" s="210">
        <f t="shared" si="13"/>
        <v>0</v>
      </c>
      <c r="N69" s="210">
        <f t="shared" si="13"/>
        <v>0</v>
      </c>
      <c r="O69" s="210">
        <f t="shared" si="13"/>
        <v>0</v>
      </c>
      <c r="P69" s="211">
        <f t="shared" si="13"/>
        <v>0</v>
      </c>
    </row>
    <row r="70" spans="1:16" x14ac:dyDescent="0.2">
      <c r="A70" s="11"/>
      <c r="B70" s="12"/>
      <c r="C70" s="12"/>
      <c r="D70" s="12"/>
      <c r="E70" s="12"/>
      <c r="F70" s="12"/>
      <c r="G70" s="12"/>
      <c r="H70" s="12"/>
      <c r="I70" s="12"/>
      <c r="J70" s="12"/>
      <c r="K70" s="12"/>
      <c r="L70" s="12"/>
      <c r="M70" s="12"/>
      <c r="N70" s="12"/>
      <c r="O70" s="12"/>
      <c r="P70" s="14"/>
    </row>
    <row r="71" spans="1:16" ht="13.5" thickBot="1" x14ac:dyDescent="0.25">
      <c r="A71" s="11"/>
      <c r="B71" s="42"/>
      <c r="C71" s="12"/>
      <c r="D71" s="12"/>
      <c r="E71" s="12"/>
      <c r="F71" s="12"/>
      <c r="G71" s="12"/>
      <c r="H71" s="12"/>
      <c r="I71" s="12"/>
      <c r="J71" s="12"/>
      <c r="K71" s="12"/>
      <c r="L71" s="12"/>
      <c r="M71" s="12"/>
      <c r="N71" s="12"/>
      <c r="O71" s="12"/>
      <c r="P71" s="14"/>
    </row>
    <row r="72" spans="1:16" x14ac:dyDescent="0.2">
      <c r="A72" s="11"/>
      <c r="B72" s="12"/>
      <c r="C72" s="12"/>
      <c r="D72" s="12"/>
      <c r="E72" s="12"/>
      <c r="F72" s="31"/>
      <c r="G72" s="12"/>
      <c r="H72" s="26"/>
      <c r="I72" s="27"/>
      <c r="J72" s="27"/>
      <c r="K72" s="27"/>
      <c r="L72" s="28"/>
      <c r="M72" s="12"/>
      <c r="N72" s="12"/>
      <c r="O72" s="12"/>
      <c r="P72" s="14"/>
    </row>
    <row r="73" spans="1:16" x14ac:dyDescent="0.2">
      <c r="A73" s="32" t="s">
        <v>88</v>
      </c>
      <c r="B73" s="33"/>
      <c r="C73" s="33"/>
      <c r="D73" s="33"/>
      <c r="E73" s="33"/>
      <c r="F73" s="12" t="s">
        <v>89</v>
      </c>
      <c r="G73" s="12"/>
      <c r="H73" s="43" t="s">
        <v>116</v>
      </c>
      <c r="I73" s="12"/>
      <c r="J73" s="12"/>
      <c r="K73" s="13"/>
      <c r="L73" s="30"/>
      <c r="M73" s="12"/>
      <c r="N73" s="12"/>
      <c r="O73" s="12"/>
      <c r="P73" s="14"/>
    </row>
    <row r="74" spans="1:16" x14ac:dyDescent="0.2">
      <c r="A74" s="11" t="s">
        <v>117</v>
      </c>
      <c r="B74" s="12"/>
      <c r="C74" s="12"/>
      <c r="D74" s="12"/>
      <c r="E74" s="12"/>
      <c r="F74" s="12"/>
      <c r="G74" s="12"/>
      <c r="H74" s="29"/>
      <c r="I74" s="12"/>
      <c r="J74" s="12"/>
      <c r="K74" s="12"/>
      <c r="L74" s="30"/>
      <c r="M74" s="12"/>
      <c r="N74" s="12"/>
      <c r="O74" s="12"/>
      <c r="P74" s="14"/>
    </row>
    <row r="75" spans="1:16" x14ac:dyDescent="0.2">
      <c r="A75" s="11"/>
      <c r="B75" s="12"/>
      <c r="C75" s="12"/>
      <c r="D75" s="12"/>
      <c r="E75" s="12"/>
      <c r="F75" s="12"/>
      <c r="G75" s="12"/>
      <c r="H75" s="34" t="s">
        <v>118</v>
      </c>
      <c r="I75" s="12"/>
      <c r="J75" s="12"/>
      <c r="K75" s="52">
        <f>L4</f>
        <v>0</v>
      </c>
      <c r="L75" s="30"/>
      <c r="M75" s="12"/>
      <c r="N75" s="12"/>
      <c r="O75" s="12"/>
      <c r="P75" s="14"/>
    </row>
    <row r="76" spans="1:16" x14ac:dyDescent="0.2">
      <c r="A76" s="11"/>
      <c r="B76" s="12"/>
      <c r="C76" s="12"/>
      <c r="D76" s="12"/>
      <c r="E76" s="12"/>
      <c r="F76" s="12"/>
      <c r="G76" s="12"/>
      <c r="H76" s="34" t="s">
        <v>119</v>
      </c>
      <c r="I76" s="12"/>
      <c r="J76" s="12"/>
      <c r="K76" s="52">
        <f>SUM(C69:P69)</f>
        <v>0</v>
      </c>
      <c r="L76" s="30"/>
      <c r="M76" s="12"/>
      <c r="N76" s="12"/>
      <c r="O76" s="12"/>
      <c r="P76" s="14"/>
    </row>
    <row r="77" spans="1:16" x14ac:dyDescent="0.2">
      <c r="A77" s="11"/>
      <c r="B77" s="12"/>
      <c r="C77" s="12"/>
      <c r="D77" s="12"/>
      <c r="E77" s="12"/>
      <c r="F77" s="31"/>
      <c r="G77" s="12"/>
      <c r="H77" s="34" t="s">
        <v>120</v>
      </c>
      <c r="I77" s="12"/>
      <c r="J77" s="12"/>
      <c r="K77" s="52">
        <f>N39</f>
        <v>0</v>
      </c>
      <c r="L77" s="30"/>
      <c r="M77" s="12"/>
      <c r="N77" s="12"/>
      <c r="O77" s="12"/>
      <c r="P77" s="14"/>
    </row>
    <row r="78" spans="1:16" x14ac:dyDescent="0.2">
      <c r="A78" s="32" t="s">
        <v>121</v>
      </c>
      <c r="B78" s="33"/>
      <c r="C78" s="33"/>
      <c r="D78" s="33"/>
      <c r="E78" s="33"/>
      <c r="F78" s="33" t="s">
        <v>89</v>
      </c>
      <c r="G78" s="12"/>
      <c r="H78" s="34" t="s">
        <v>122</v>
      </c>
      <c r="I78" s="12"/>
      <c r="J78" s="12"/>
      <c r="K78" s="52">
        <f>K75+K76-K77</f>
        <v>0</v>
      </c>
      <c r="L78" s="30"/>
      <c r="M78" s="12"/>
      <c r="N78" s="12"/>
      <c r="O78" s="12"/>
      <c r="P78" s="14"/>
    </row>
    <row r="79" spans="1:16" x14ac:dyDescent="0.2">
      <c r="A79" s="11" t="s">
        <v>100</v>
      </c>
      <c r="B79" s="12"/>
      <c r="C79" s="12"/>
      <c r="D79" s="12"/>
      <c r="E79" s="12"/>
      <c r="F79" s="12"/>
      <c r="G79" s="12"/>
      <c r="H79" s="29"/>
      <c r="I79" s="12"/>
      <c r="J79" s="12"/>
      <c r="K79" s="54"/>
      <c r="L79" s="30"/>
      <c r="M79" s="12"/>
      <c r="N79" s="12"/>
      <c r="O79" s="12"/>
      <c r="P79" s="14"/>
    </row>
    <row r="80" spans="1:16" x14ac:dyDescent="0.2">
      <c r="A80" s="11"/>
      <c r="B80" s="12"/>
      <c r="C80" s="12"/>
      <c r="D80" s="12"/>
      <c r="E80" s="12"/>
      <c r="F80" s="12"/>
      <c r="G80" s="12"/>
      <c r="H80" s="55" t="s">
        <v>123</v>
      </c>
      <c r="I80" s="12"/>
      <c r="J80" s="12"/>
      <c r="K80" s="52">
        <f>SUM(C62:P62)</f>
        <v>0</v>
      </c>
      <c r="L80" s="30"/>
      <c r="M80" s="12"/>
      <c r="N80" s="12"/>
      <c r="O80" s="12"/>
      <c r="P80" s="14"/>
    </row>
    <row r="81" spans="1:16" ht="13.5" thickBot="1" x14ac:dyDescent="0.25">
      <c r="A81" s="11"/>
      <c r="B81" s="12"/>
      <c r="C81" s="12"/>
      <c r="D81" s="12"/>
      <c r="E81" s="12"/>
      <c r="F81" s="12"/>
      <c r="G81" s="12"/>
      <c r="H81" s="36"/>
      <c r="I81" s="37"/>
      <c r="J81" s="37"/>
      <c r="K81" s="37"/>
      <c r="L81" s="38"/>
      <c r="M81" s="12"/>
      <c r="N81" s="12"/>
      <c r="O81" s="12"/>
      <c r="P81" s="14"/>
    </row>
    <row r="82" spans="1:16" ht="13.5" thickBot="1" x14ac:dyDescent="0.25">
      <c r="A82" s="39"/>
      <c r="B82" s="40"/>
      <c r="C82" s="40"/>
      <c r="D82" s="40"/>
      <c r="E82" s="40"/>
      <c r="F82" s="40"/>
      <c r="G82" s="40"/>
      <c r="H82" s="40"/>
      <c r="I82" s="40"/>
      <c r="J82" s="40"/>
      <c r="K82" s="40"/>
      <c r="L82" s="40"/>
      <c r="M82" s="40"/>
      <c r="N82" s="40"/>
      <c r="O82" s="40"/>
      <c r="P82" s="41"/>
    </row>
    <row r="83" spans="1:16" ht="13.5" thickTop="1" x14ac:dyDescent="0.2"/>
    <row r="85" spans="1:16" x14ac:dyDescent="0.2">
      <c r="D85" s="56"/>
    </row>
    <row r="86" spans="1:16" x14ac:dyDescent="0.2">
      <c r="D86" s="56"/>
    </row>
    <row r="87" spans="1:16" x14ac:dyDescent="0.2">
      <c r="D87" s="56"/>
    </row>
    <row r="88" spans="1:16" x14ac:dyDescent="0.2">
      <c r="D88" s="56"/>
    </row>
    <row r="89" spans="1:16" x14ac:dyDescent="0.2">
      <c r="D89" s="56"/>
    </row>
  </sheetData>
  <sheetProtection algorithmName="SHA-512" hashValue="rsI0R4f0KBJa7pS9zMz6tcJXHo63ZMWBqFB0iOJZhMeHYsUzG98zb/CLwqpXVmPq7/niAwYw3CV7J8EnEtHfpg==" saltValue="8gS4hgn7lVIRXt99Gh2QiQ==" spinCount="100000" sheet="1" objects="1" scenarios="1"/>
  <mergeCells count="7">
    <mergeCell ref="D3:G3"/>
    <mergeCell ref="D5:G5"/>
    <mergeCell ref="M2:P2"/>
    <mergeCell ref="J34:M34"/>
    <mergeCell ref="M3:P3"/>
    <mergeCell ref="M4:P4"/>
    <mergeCell ref="M5:P5"/>
  </mergeCells>
  <hyperlinks>
    <hyperlink ref="M4:M5" r:id="rId1" display="     View Leave and " xr:uid="{864AF215-5DCB-4055-B0DD-78C2058BBA27}"/>
    <hyperlink ref="M3" r:id="rId2" display="ESS to apply for Leave" xr:uid="{E6028301-5C45-4AA1-B67F-EC933050856A}"/>
    <hyperlink ref="M4" r:id="rId3" display="View Leave, Attendance and " xr:uid="{DB18405F-A75F-4806-B3D1-246BE109A9DF}"/>
    <hyperlink ref="M5" r:id="rId4" display="Overtime Policies (HUPP 5.6)" xr:uid="{6A805C15-31B7-41BA-A4DC-2BBBE3058B2E}"/>
    <hyperlink ref="M4:P4" r:id="rId5" display="Leave Entitlements" xr:uid="{FA9F6BF2-0375-4C18-A4E4-2B07EDB61AEA}"/>
    <hyperlink ref="M5:P5" r:id="rId6" display="Attendance, Hours of Work and Overtime Procedures" xr:uid="{457AFED1-46C6-40A1-B2DC-7303B97B1ED6}"/>
    <hyperlink ref="M3:P3" r:id="rId7" display="Workday to apply for Leave" xr:uid="{3793595A-8217-4260-B476-69E17EEB4969}"/>
  </hyperlinks>
  <pageMargins left="0.2" right="0.23" top="0.37" bottom="0.2" header="0.35" footer="0.2"/>
  <pageSetup paperSize="9" scale="94" fitToHeight="2" orientation="landscape" horizontalDpi="4294967295" verticalDpi="4294967295" r:id="rId8"/>
  <headerFooter alignWithMargins="0"/>
  <rowBreaks count="1" manualBreakCount="1">
    <brk id="44" max="16383" man="1"/>
  </rowBreaks>
  <drawing r:id="rId9"/>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2">
    <tabColor theme="5"/>
    <pageSetUpPr autoPageBreaks="0"/>
  </sheetPr>
  <dimension ref="A1:Q89"/>
  <sheetViews>
    <sheetView zoomScaleNormal="100" workbookViewId="0">
      <selection sqref="A1:XFD1048576"/>
    </sheetView>
  </sheetViews>
  <sheetFormatPr defaultColWidth="11.42578125" defaultRowHeight="12.75" x14ac:dyDescent="0.2"/>
  <sheetData>
    <row r="1" spans="1:17" ht="22.5" customHeight="1" x14ac:dyDescent="0.25">
      <c r="A1" s="155"/>
      <c r="B1" s="27"/>
      <c r="C1" s="156" t="s">
        <v>0</v>
      </c>
      <c r="D1" s="27"/>
      <c r="E1" s="27"/>
      <c r="F1" s="27"/>
      <c r="G1" s="157"/>
      <c r="H1" s="158"/>
      <c r="I1" s="159"/>
      <c r="J1" s="158"/>
      <c r="K1" s="160"/>
      <c r="L1" s="27"/>
      <c r="M1" s="27"/>
      <c r="N1" s="27"/>
      <c r="O1" s="27"/>
      <c r="P1" s="28"/>
    </row>
    <row r="2" spans="1:17" ht="12.75" customHeight="1" x14ac:dyDescent="0.2">
      <c r="A2" s="60"/>
      <c r="B2" s="12"/>
      <c r="C2" s="184" t="s">
        <v>36</v>
      </c>
      <c r="D2" s="185">
        <f>SUM('8Oct-21Oct'!D2,14)</f>
        <v>43394</v>
      </c>
      <c r="E2" s="186" t="s">
        <v>37</v>
      </c>
      <c r="F2" s="187"/>
      <c r="G2" s="188"/>
      <c r="H2" s="189" t="s">
        <v>38</v>
      </c>
      <c r="I2" s="190"/>
      <c r="J2" s="190"/>
      <c r="K2" s="190"/>
      <c r="L2" s="191">
        <f>+'8Oct-21Oct'!K41</f>
        <v>-61.020833333333343</v>
      </c>
      <c r="M2" s="306" t="s">
        <v>39</v>
      </c>
      <c r="N2" s="307"/>
      <c r="O2" s="307"/>
      <c r="P2" s="308"/>
    </row>
    <row r="3" spans="1:17" ht="12.75" customHeight="1" x14ac:dyDescent="0.2">
      <c r="A3" s="60"/>
      <c r="B3" s="12"/>
      <c r="C3" s="118" t="s">
        <v>40</v>
      </c>
      <c r="D3" s="302" t="str">
        <f>+'8Oct-21Oct'!D3</f>
        <v>Your Name Goes here</v>
      </c>
      <c r="E3" s="303"/>
      <c r="F3" s="303"/>
      <c r="G3" s="304"/>
      <c r="H3" s="122"/>
      <c r="I3" s="120"/>
      <c r="J3" s="120"/>
      <c r="K3" s="120"/>
      <c r="L3" s="121"/>
      <c r="M3" s="309" t="s">
        <v>42</v>
      </c>
      <c r="N3" s="310"/>
      <c r="O3" s="310"/>
      <c r="P3" s="311"/>
    </row>
    <row r="4" spans="1:17" x14ac:dyDescent="0.2">
      <c r="A4" s="60"/>
      <c r="B4" s="12"/>
      <c r="C4" s="118" t="s">
        <v>43</v>
      </c>
      <c r="D4" s="149" t="str">
        <f>+'8Oct-21Oct'!D4</f>
        <v>Pos no.</v>
      </c>
      <c r="E4" s="150"/>
      <c r="F4" s="214" t="s">
        <v>127</v>
      </c>
      <c r="G4" s="151" t="str">
        <f>'8Oct-21Oct'!G4</f>
        <v>Emp ID</v>
      </c>
      <c r="H4" s="122" t="s">
        <v>47</v>
      </c>
      <c r="I4" s="122"/>
      <c r="J4" s="120"/>
      <c r="K4" s="120"/>
      <c r="L4" s="123">
        <f>'8Oct-21Oct'!K78</f>
        <v>0</v>
      </c>
      <c r="M4" s="309" t="s">
        <v>48</v>
      </c>
      <c r="N4" s="310"/>
      <c r="O4" s="310"/>
      <c r="P4" s="311"/>
    </row>
    <row r="5" spans="1:17" ht="13.5" customHeight="1" x14ac:dyDescent="0.2">
      <c r="A5" s="60"/>
      <c r="B5" s="12"/>
      <c r="C5" s="192" t="s">
        <v>49</v>
      </c>
      <c r="D5" s="315" t="str">
        <f>+'8Oct-21Oct'!D5</f>
        <v>Your Unit Name goes here</v>
      </c>
      <c r="E5" s="316"/>
      <c r="F5" s="316"/>
      <c r="G5" s="317"/>
      <c r="H5" s="193" t="s">
        <v>51</v>
      </c>
      <c r="I5" s="193"/>
      <c r="J5" s="194"/>
      <c r="K5" s="194"/>
      <c r="L5" s="195" t="str">
        <f>'8Oct-21Oct'!L5</f>
        <v>FLEX</v>
      </c>
      <c r="M5" s="312" t="s">
        <v>53</v>
      </c>
      <c r="N5" s="313"/>
      <c r="O5" s="313"/>
      <c r="P5" s="314"/>
    </row>
    <row r="6" spans="1:17" x14ac:dyDescent="0.2">
      <c r="A6" s="60"/>
      <c r="B6" s="13"/>
      <c r="C6" s="182" t="s">
        <v>54</v>
      </c>
      <c r="D6" s="146" t="s">
        <v>55</v>
      </c>
      <c r="E6" s="146" t="s">
        <v>56</v>
      </c>
      <c r="F6" s="146" t="s">
        <v>57</v>
      </c>
      <c r="G6" s="146" t="s">
        <v>58</v>
      </c>
      <c r="H6" s="146" t="s">
        <v>59</v>
      </c>
      <c r="I6" s="146" t="s">
        <v>60</v>
      </c>
      <c r="J6" s="146" t="s">
        <v>54</v>
      </c>
      <c r="K6" s="146" t="s">
        <v>55</v>
      </c>
      <c r="L6" s="146" t="s">
        <v>56</v>
      </c>
      <c r="M6" s="146" t="s">
        <v>57</v>
      </c>
      <c r="N6" s="146" t="s">
        <v>58</v>
      </c>
      <c r="O6" s="146" t="s">
        <v>59</v>
      </c>
      <c r="P6" s="183" t="s">
        <v>60</v>
      </c>
    </row>
    <row r="7" spans="1:17" ht="13.5" thickBot="1" x14ac:dyDescent="0.25">
      <c r="A7" s="60"/>
      <c r="B7" s="13"/>
      <c r="C7" s="114">
        <f>D2</f>
        <v>43394</v>
      </c>
      <c r="D7" s="115">
        <f>$C$7+1</f>
        <v>43395</v>
      </c>
      <c r="E7" s="115">
        <f>$C$7+2</f>
        <v>43396</v>
      </c>
      <c r="F7" s="115">
        <f>$C$7+3</f>
        <v>43397</v>
      </c>
      <c r="G7" s="115">
        <f>$C$7+4</f>
        <v>43398</v>
      </c>
      <c r="H7" s="115">
        <f>$C$7+5</f>
        <v>43399</v>
      </c>
      <c r="I7" s="115">
        <f>$C$7+6</f>
        <v>43400</v>
      </c>
      <c r="J7" s="115">
        <f>$C$7+7</f>
        <v>43401</v>
      </c>
      <c r="K7" s="115">
        <f>$C$7+8</f>
        <v>43402</v>
      </c>
      <c r="L7" s="115">
        <f>$C$7+9</f>
        <v>43403</v>
      </c>
      <c r="M7" s="115">
        <f>$C$7+10</f>
        <v>43404</v>
      </c>
      <c r="N7" s="115">
        <f>$C$7+11</f>
        <v>43405</v>
      </c>
      <c r="O7" s="115">
        <f>$C$7+12</f>
        <v>43406</v>
      </c>
      <c r="P7" s="162">
        <f>$C$7+13</f>
        <v>43407</v>
      </c>
      <c r="Q7" s="1"/>
    </row>
    <row r="8" spans="1:17" ht="13.5" thickBot="1" x14ac:dyDescent="0.25">
      <c r="A8" s="118" t="s">
        <v>61</v>
      </c>
      <c r="B8" s="120"/>
      <c r="C8" s="220">
        <f>'8Oct-21Oct'!C8</f>
        <v>0</v>
      </c>
      <c r="D8" s="227">
        <f>'8Oct-21Oct'!D8</f>
        <v>0</v>
      </c>
      <c r="E8" s="230">
        <f>'8Oct-21Oct'!E8</f>
        <v>0.30208333333333331</v>
      </c>
      <c r="F8" s="228">
        <f>'8Oct-21Oct'!F8</f>
        <v>0.30208333333333331</v>
      </c>
      <c r="G8" s="230">
        <f>'8Oct-21Oct'!G8</f>
        <v>0.30208333333333331</v>
      </c>
      <c r="H8" s="228">
        <f>'8Oct-21Oct'!H8</f>
        <v>0.30208333333333331</v>
      </c>
      <c r="I8" s="230">
        <f>'8Oct-21Oct'!I8</f>
        <v>0.30208333333333331</v>
      </c>
      <c r="J8" s="227">
        <f>'8Oct-21Oct'!J8</f>
        <v>0</v>
      </c>
      <c r="K8" s="227">
        <f>'8Oct-21Oct'!K8</f>
        <v>0</v>
      </c>
      <c r="L8" s="230">
        <f>'8Oct-21Oct'!L8</f>
        <v>0.30208333333333331</v>
      </c>
      <c r="M8" s="228">
        <f>'8Oct-21Oct'!M8</f>
        <v>0.30208333333333331</v>
      </c>
      <c r="N8" s="230">
        <f>'8Oct-21Oct'!N8</f>
        <v>0.30208333333333331</v>
      </c>
      <c r="O8" s="228">
        <f>'8Oct-21Oct'!O8</f>
        <v>0.30208333333333331</v>
      </c>
      <c r="P8" s="230">
        <f>'8Oct-21Oct'!P8</f>
        <v>0.30208333333333331</v>
      </c>
      <c r="Q8" s="1"/>
    </row>
    <row r="9" spans="1:17" x14ac:dyDescent="0.2">
      <c r="A9" s="163" t="s">
        <v>62</v>
      </c>
      <c r="B9" s="98" t="s">
        <v>63</v>
      </c>
      <c r="C9" s="221">
        <v>0</v>
      </c>
      <c r="D9" s="221">
        <v>0</v>
      </c>
      <c r="E9" s="231">
        <v>0</v>
      </c>
      <c r="F9" s="229">
        <v>0</v>
      </c>
      <c r="G9" s="231">
        <v>0</v>
      </c>
      <c r="H9" s="229">
        <v>0</v>
      </c>
      <c r="I9" s="231">
        <v>0</v>
      </c>
      <c r="J9" s="221">
        <v>0</v>
      </c>
      <c r="K9" s="221">
        <v>0</v>
      </c>
      <c r="L9" s="231">
        <v>0</v>
      </c>
      <c r="M9" s="229">
        <v>0</v>
      </c>
      <c r="N9" s="231">
        <v>0</v>
      </c>
      <c r="O9" s="229">
        <v>0</v>
      </c>
      <c r="P9" s="231">
        <v>0</v>
      </c>
    </row>
    <row r="10" spans="1:17" x14ac:dyDescent="0.2">
      <c r="A10" s="164"/>
      <c r="B10" s="98" t="s">
        <v>64</v>
      </c>
      <c r="C10" s="221">
        <v>0</v>
      </c>
      <c r="D10" s="221">
        <v>0</v>
      </c>
      <c r="E10" s="231">
        <v>0</v>
      </c>
      <c r="F10" s="229">
        <v>0</v>
      </c>
      <c r="G10" s="231">
        <v>0</v>
      </c>
      <c r="H10" s="229">
        <v>0</v>
      </c>
      <c r="I10" s="231">
        <v>0</v>
      </c>
      <c r="J10" s="221">
        <v>0</v>
      </c>
      <c r="K10" s="221">
        <v>0</v>
      </c>
      <c r="L10" s="231">
        <v>0</v>
      </c>
      <c r="M10" s="229">
        <v>0</v>
      </c>
      <c r="N10" s="231">
        <v>0</v>
      </c>
      <c r="O10" s="229">
        <v>0</v>
      </c>
      <c r="P10" s="231">
        <v>0</v>
      </c>
    </row>
    <row r="11" spans="1:17" x14ac:dyDescent="0.2">
      <c r="A11" s="164"/>
      <c r="B11" s="98" t="s">
        <v>63</v>
      </c>
      <c r="C11" s="221"/>
      <c r="D11" s="221"/>
      <c r="E11" s="231"/>
      <c r="F11" s="229"/>
      <c r="G11" s="231"/>
      <c r="H11" s="229"/>
      <c r="I11" s="231"/>
      <c r="J11" s="221"/>
      <c r="K11" s="221"/>
      <c r="L11" s="231"/>
      <c r="M11" s="229"/>
      <c r="N11" s="231"/>
      <c r="O11" s="229"/>
      <c r="P11" s="236"/>
    </row>
    <row r="12" spans="1:17" x14ac:dyDescent="0.2">
      <c r="A12" s="164"/>
      <c r="B12" s="98" t="s">
        <v>64</v>
      </c>
      <c r="C12" s="221"/>
      <c r="D12" s="221"/>
      <c r="E12" s="231"/>
      <c r="F12" s="229"/>
      <c r="G12" s="231"/>
      <c r="H12" s="229"/>
      <c r="I12" s="231"/>
      <c r="J12" s="221"/>
      <c r="K12" s="221"/>
      <c r="L12" s="231"/>
      <c r="M12" s="229"/>
      <c r="N12" s="231"/>
      <c r="O12" s="229"/>
      <c r="P12" s="236"/>
    </row>
    <row r="13" spans="1:17" ht="13.5" thickBot="1" x14ac:dyDescent="0.25">
      <c r="A13" s="165"/>
      <c r="B13" s="99" t="s">
        <v>65</v>
      </c>
      <c r="C13" s="100">
        <f t="shared" ref="C13:P13" si="0">(C10-C9)+(C12-C11)</f>
        <v>0</v>
      </c>
      <c r="D13" s="100">
        <f t="shared" si="0"/>
        <v>0</v>
      </c>
      <c r="E13" s="100">
        <f t="shared" si="0"/>
        <v>0</v>
      </c>
      <c r="F13" s="100">
        <f t="shared" si="0"/>
        <v>0</v>
      </c>
      <c r="G13" s="100">
        <f t="shared" si="0"/>
        <v>0</v>
      </c>
      <c r="H13" s="100">
        <f t="shared" si="0"/>
        <v>0</v>
      </c>
      <c r="I13" s="100">
        <f t="shared" si="0"/>
        <v>0</v>
      </c>
      <c r="J13" s="100">
        <f t="shared" si="0"/>
        <v>0</v>
      </c>
      <c r="K13" s="100">
        <f t="shared" si="0"/>
        <v>0</v>
      </c>
      <c r="L13" s="100">
        <f t="shared" si="0"/>
        <v>0</v>
      </c>
      <c r="M13" s="100">
        <f t="shared" si="0"/>
        <v>0</v>
      </c>
      <c r="N13" s="100">
        <f t="shared" si="0"/>
        <v>0</v>
      </c>
      <c r="O13" s="100">
        <f t="shared" si="0"/>
        <v>0</v>
      </c>
      <c r="P13" s="166">
        <f t="shared" si="0"/>
        <v>0</v>
      </c>
    </row>
    <row r="14" spans="1:17" x14ac:dyDescent="0.2">
      <c r="A14" s="167" t="s">
        <v>66</v>
      </c>
      <c r="B14" s="101" t="s">
        <v>63</v>
      </c>
      <c r="C14" s="222">
        <v>0</v>
      </c>
      <c r="D14" s="222">
        <v>0</v>
      </c>
      <c r="E14" s="232">
        <v>0</v>
      </c>
      <c r="F14" s="240">
        <v>0</v>
      </c>
      <c r="G14" s="232">
        <v>0</v>
      </c>
      <c r="H14" s="240">
        <v>0</v>
      </c>
      <c r="I14" s="232">
        <v>0</v>
      </c>
      <c r="J14" s="222">
        <v>0</v>
      </c>
      <c r="K14" s="222">
        <v>0</v>
      </c>
      <c r="L14" s="231">
        <v>0</v>
      </c>
      <c r="M14" s="240">
        <v>0</v>
      </c>
      <c r="N14" s="231">
        <v>0</v>
      </c>
      <c r="O14" s="240">
        <v>0</v>
      </c>
      <c r="P14" s="231">
        <v>0</v>
      </c>
    </row>
    <row r="15" spans="1:17" x14ac:dyDescent="0.2">
      <c r="A15" s="164"/>
      <c r="B15" s="98" t="s">
        <v>64</v>
      </c>
      <c r="C15" s="221">
        <v>0</v>
      </c>
      <c r="D15" s="221">
        <v>0</v>
      </c>
      <c r="E15" s="231">
        <v>0</v>
      </c>
      <c r="F15" s="229">
        <v>0</v>
      </c>
      <c r="G15" s="231">
        <v>0</v>
      </c>
      <c r="H15" s="229">
        <v>0</v>
      </c>
      <c r="I15" s="231">
        <v>0</v>
      </c>
      <c r="J15" s="221">
        <v>0</v>
      </c>
      <c r="K15" s="221">
        <v>0</v>
      </c>
      <c r="L15" s="231">
        <v>0</v>
      </c>
      <c r="M15" s="229">
        <v>0</v>
      </c>
      <c r="N15" s="231">
        <v>0</v>
      </c>
      <c r="O15" s="229">
        <v>0</v>
      </c>
      <c r="P15" s="231">
        <v>0</v>
      </c>
    </row>
    <row r="16" spans="1:17" x14ac:dyDescent="0.2">
      <c r="A16" s="164"/>
      <c r="B16" s="98" t="s">
        <v>63</v>
      </c>
      <c r="C16" s="221"/>
      <c r="D16" s="221"/>
      <c r="E16" s="231"/>
      <c r="F16" s="229"/>
      <c r="G16" s="231"/>
      <c r="H16" s="229"/>
      <c r="I16" s="231"/>
      <c r="J16" s="221"/>
      <c r="K16" s="221"/>
      <c r="L16" s="231"/>
      <c r="M16" s="229"/>
      <c r="N16" s="231"/>
      <c r="O16" s="229"/>
      <c r="P16" s="236"/>
    </row>
    <row r="17" spans="1:16" x14ac:dyDescent="0.2">
      <c r="A17" s="164"/>
      <c r="B17" s="98" t="s">
        <v>64</v>
      </c>
      <c r="C17" s="221"/>
      <c r="D17" s="221"/>
      <c r="E17" s="231"/>
      <c r="F17" s="229"/>
      <c r="G17" s="231"/>
      <c r="H17" s="229"/>
      <c r="I17" s="231"/>
      <c r="J17" s="221"/>
      <c r="K17" s="221"/>
      <c r="L17" s="231"/>
      <c r="M17" s="229"/>
      <c r="N17" s="231"/>
      <c r="O17" s="229"/>
      <c r="P17" s="236"/>
    </row>
    <row r="18" spans="1:16" ht="13.5" thickBot="1" x14ac:dyDescent="0.25">
      <c r="A18" s="164"/>
      <c r="B18" s="102" t="s">
        <v>65</v>
      </c>
      <c r="C18" s="100">
        <f t="shared" ref="C18:P18" si="1">(C15-C14)+(C17-C16)</f>
        <v>0</v>
      </c>
      <c r="D18" s="100">
        <f t="shared" si="1"/>
        <v>0</v>
      </c>
      <c r="E18" s="100">
        <f t="shared" si="1"/>
        <v>0</v>
      </c>
      <c r="F18" s="100">
        <f t="shared" si="1"/>
        <v>0</v>
      </c>
      <c r="G18" s="100">
        <f t="shared" si="1"/>
        <v>0</v>
      </c>
      <c r="H18" s="100">
        <f t="shared" si="1"/>
        <v>0</v>
      </c>
      <c r="I18" s="100">
        <f t="shared" si="1"/>
        <v>0</v>
      </c>
      <c r="J18" s="100">
        <f t="shared" si="1"/>
        <v>0</v>
      </c>
      <c r="K18" s="100">
        <f t="shared" si="1"/>
        <v>0</v>
      </c>
      <c r="L18" s="100">
        <f t="shared" si="1"/>
        <v>0</v>
      </c>
      <c r="M18" s="100">
        <f t="shared" si="1"/>
        <v>0</v>
      </c>
      <c r="N18" s="100">
        <f t="shared" si="1"/>
        <v>0</v>
      </c>
      <c r="O18" s="100">
        <f t="shared" si="1"/>
        <v>0</v>
      </c>
      <c r="P18" s="166">
        <f t="shared" si="1"/>
        <v>0</v>
      </c>
    </row>
    <row r="19" spans="1:16" ht="13.5" thickBot="1" x14ac:dyDescent="0.25">
      <c r="A19" s="168" t="s">
        <v>67</v>
      </c>
      <c r="B19" s="103"/>
      <c r="C19" s="104">
        <f t="shared" ref="C19:P19" si="2">C13+C18</f>
        <v>0</v>
      </c>
      <c r="D19" s="104">
        <f t="shared" si="2"/>
        <v>0</v>
      </c>
      <c r="E19" s="104">
        <f t="shared" si="2"/>
        <v>0</v>
      </c>
      <c r="F19" s="104">
        <f t="shared" si="2"/>
        <v>0</v>
      </c>
      <c r="G19" s="104">
        <f t="shared" si="2"/>
        <v>0</v>
      </c>
      <c r="H19" s="104">
        <f t="shared" si="2"/>
        <v>0</v>
      </c>
      <c r="I19" s="104">
        <f t="shared" si="2"/>
        <v>0</v>
      </c>
      <c r="J19" s="104">
        <f t="shared" si="2"/>
        <v>0</v>
      </c>
      <c r="K19" s="104">
        <f t="shared" si="2"/>
        <v>0</v>
      </c>
      <c r="L19" s="104">
        <f t="shared" si="2"/>
        <v>0</v>
      </c>
      <c r="M19" s="104">
        <f t="shared" si="2"/>
        <v>0</v>
      </c>
      <c r="N19" s="104">
        <f t="shared" si="2"/>
        <v>0</v>
      </c>
      <c r="O19" s="104">
        <f t="shared" si="2"/>
        <v>0</v>
      </c>
      <c r="P19" s="169">
        <f t="shared" si="2"/>
        <v>0</v>
      </c>
    </row>
    <row r="20" spans="1:16" x14ac:dyDescent="0.2">
      <c r="A20" s="164"/>
      <c r="B20" s="105" t="s">
        <v>68</v>
      </c>
      <c r="C20" s="221"/>
      <c r="D20" s="221"/>
      <c r="E20" s="231"/>
      <c r="F20" s="229"/>
      <c r="G20" s="231"/>
      <c r="H20" s="229"/>
      <c r="I20" s="231"/>
      <c r="J20" s="221"/>
      <c r="K20" s="221"/>
      <c r="L20" s="231"/>
      <c r="M20" s="229"/>
      <c r="N20" s="231"/>
      <c r="O20" s="229"/>
      <c r="P20" s="236"/>
    </row>
    <row r="21" spans="1:16" x14ac:dyDescent="0.2">
      <c r="A21" s="167" t="s">
        <v>70</v>
      </c>
      <c r="B21" s="105" t="s">
        <v>71</v>
      </c>
      <c r="C21" s="221"/>
      <c r="D21" s="221"/>
      <c r="E21" s="231"/>
      <c r="F21" s="229"/>
      <c r="G21" s="231"/>
      <c r="H21" s="229"/>
      <c r="I21" s="231"/>
      <c r="J21" s="221"/>
      <c r="K21" s="221"/>
      <c r="L21" s="231"/>
      <c r="M21" s="229"/>
      <c r="N21" s="231"/>
      <c r="O21" s="229"/>
      <c r="P21" s="236"/>
    </row>
    <row r="22" spans="1:16" x14ac:dyDescent="0.2">
      <c r="A22" s="167" t="s">
        <v>72</v>
      </c>
      <c r="B22" s="105" t="s">
        <v>73</v>
      </c>
      <c r="C22" s="221"/>
      <c r="D22" s="221"/>
      <c r="E22" s="231"/>
      <c r="F22" s="229"/>
      <c r="G22" s="231"/>
      <c r="H22" s="229"/>
      <c r="I22" s="231"/>
      <c r="J22" s="221"/>
      <c r="K22" s="221"/>
      <c r="L22" s="231"/>
      <c r="M22" s="229"/>
      <c r="N22" s="231"/>
      <c r="O22" s="229"/>
      <c r="P22" s="236"/>
    </row>
    <row r="23" spans="1:16" x14ac:dyDescent="0.2">
      <c r="A23" s="167" t="s">
        <v>74</v>
      </c>
      <c r="B23" s="105" t="s">
        <v>75</v>
      </c>
      <c r="C23" s="221"/>
      <c r="D23" s="221"/>
      <c r="E23" s="231" t="s">
        <v>69</v>
      </c>
      <c r="F23" s="229"/>
      <c r="G23" s="231"/>
      <c r="H23" s="229"/>
      <c r="I23" s="231"/>
      <c r="J23" s="221"/>
      <c r="K23" s="221"/>
      <c r="L23" s="231"/>
      <c r="M23" s="229"/>
      <c r="N23" s="231"/>
      <c r="O23" s="229"/>
      <c r="P23" s="236"/>
    </row>
    <row r="24" spans="1:16" x14ac:dyDescent="0.2">
      <c r="A24" s="167" t="s">
        <v>76</v>
      </c>
      <c r="B24" s="105" t="s">
        <v>77</v>
      </c>
      <c r="C24" s="223"/>
      <c r="D24" s="221"/>
      <c r="E24" s="231"/>
      <c r="F24" s="229"/>
      <c r="G24" s="231"/>
      <c r="H24" s="229"/>
      <c r="I24" s="231"/>
      <c r="J24" s="221"/>
      <c r="K24" s="221"/>
      <c r="L24" s="231"/>
      <c r="M24" s="229"/>
      <c r="N24" s="231"/>
      <c r="O24" s="229"/>
      <c r="P24" s="236"/>
    </row>
    <row r="25" spans="1:16" ht="13.5" thickBot="1" x14ac:dyDescent="0.25">
      <c r="A25" s="164"/>
      <c r="B25" s="106" t="s">
        <v>78</v>
      </c>
      <c r="C25" s="224"/>
      <c r="D25" s="224"/>
      <c r="E25" s="233"/>
      <c r="F25" s="241"/>
      <c r="G25" s="233"/>
      <c r="H25" s="241"/>
      <c r="I25" s="233"/>
      <c r="J25" s="224"/>
      <c r="K25" s="224"/>
      <c r="L25" s="233"/>
      <c r="M25" s="241"/>
      <c r="N25" s="233"/>
      <c r="O25" s="241"/>
      <c r="P25" s="237"/>
    </row>
    <row r="26" spans="1:16" ht="13.5" thickBot="1" x14ac:dyDescent="0.25">
      <c r="A26" s="170" t="s">
        <v>79</v>
      </c>
      <c r="B26" s="107"/>
      <c r="C26" s="108">
        <f t="shared" ref="C26:P26" si="3">SUM(C20:C25)</f>
        <v>0</v>
      </c>
      <c r="D26" s="108">
        <f t="shared" si="3"/>
        <v>0</v>
      </c>
      <c r="E26" s="108">
        <f t="shared" si="3"/>
        <v>0</v>
      </c>
      <c r="F26" s="108">
        <f t="shared" si="3"/>
        <v>0</v>
      </c>
      <c r="G26" s="108">
        <f t="shared" si="3"/>
        <v>0</v>
      </c>
      <c r="H26" s="108">
        <f t="shared" si="3"/>
        <v>0</v>
      </c>
      <c r="I26" s="108">
        <f t="shared" si="3"/>
        <v>0</v>
      </c>
      <c r="J26" s="108">
        <f t="shared" si="3"/>
        <v>0</v>
      </c>
      <c r="K26" s="108">
        <f t="shared" si="3"/>
        <v>0</v>
      </c>
      <c r="L26" s="108">
        <f t="shared" si="3"/>
        <v>0</v>
      </c>
      <c r="M26" s="108">
        <f t="shared" si="3"/>
        <v>0</v>
      </c>
      <c r="N26" s="108">
        <f t="shared" si="3"/>
        <v>0</v>
      </c>
      <c r="O26" s="108">
        <f t="shared" si="3"/>
        <v>0</v>
      </c>
      <c r="P26" s="171">
        <f t="shared" si="3"/>
        <v>0</v>
      </c>
    </row>
    <row r="27" spans="1:16" ht="13.5" thickBot="1" x14ac:dyDescent="0.25">
      <c r="A27" s="172" t="s">
        <v>80</v>
      </c>
      <c r="B27" s="109"/>
      <c r="C27" s="110" t="str">
        <f t="shared" ref="C27:P27" si="4">IF(C29&gt;=C8,"0:00",C8-C29)</f>
        <v>0:00</v>
      </c>
      <c r="D27" s="110" t="str">
        <f t="shared" si="4"/>
        <v>0:00</v>
      </c>
      <c r="E27" s="110">
        <f t="shared" si="4"/>
        <v>0.30208333333333331</v>
      </c>
      <c r="F27" s="110">
        <f t="shared" si="4"/>
        <v>0.30208333333333331</v>
      </c>
      <c r="G27" s="110">
        <f t="shared" si="4"/>
        <v>0.30208333333333331</v>
      </c>
      <c r="H27" s="110">
        <f t="shared" si="4"/>
        <v>0.30208333333333331</v>
      </c>
      <c r="I27" s="110">
        <f t="shared" si="4"/>
        <v>0.30208333333333331</v>
      </c>
      <c r="J27" s="110" t="str">
        <f t="shared" si="4"/>
        <v>0:00</v>
      </c>
      <c r="K27" s="110" t="str">
        <f t="shared" si="4"/>
        <v>0:00</v>
      </c>
      <c r="L27" s="110">
        <f t="shared" si="4"/>
        <v>0.30208333333333331</v>
      </c>
      <c r="M27" s="110">
        <f t="shared" si="4"/>
        <v>0.30208333333333331</v>
      </c>
      <c r="N27" s="110">
        <f t="shared" si="4"/>
        <v>0.30208333333333331</v>
      </c>
      <c r="O27" s="110">
        <f t="shared" si="4"/>
        <v>0.30208333333333331</v>
      </c>
      <c r="P27" s="173">
        <f t="shared" si="4"/>
        <v>0.30208333333333331</v>
      </c>
    </row>
    <row r="28" spans="1:16" ht="13.5" thickBot="1" x14ac:dyDescent="0.25">
      <c r="A28" s="174" t="s">
        <v>81</v>
      </c>
      <c r="B28" s="111"/>
      <c r="C28" s="225" t="s">
        <v>82</v>
      </c>
      <c r="D28" s="225" t="s">
        <v>82</v>
      </c>
      <c r="E28" s="234" t="s">
        <v>82</v>
      </c>
      <c r="F28" s="242" t="s">
        <v>82</v>
      </c>
      <c r="G28" s="234" t="s">
        <v>82</v>
      </c>
      <c r="H28" s="242" t="s">
        <v>82</v>
      </c>
      <c r="I28" s="234" t="s">
        <v>82</v>
      </c>
      <c r="J28" s="225" t="s">
        <v>82</v>
      </c>
      <c r="K28" s="225" t="s">
        <v>82</v>
      </c>
      <c r="L28" s="234" t="s">
        <v>82</v>
      </c>
      <c r="M28" s="242" t="s">
        <v>82</v>
      </c>
      <c r="N28" s="234" t="s">
        <v>82</v>
      </c>
      <c r="O28" s="242" t="s">
        <v>82</v>
      </c>
      <c r="P28" s="238" t="s">
        <v>82</v>
      </c>
    </row>
    <row r="29" spans="1:16" ht="13.5" thickTop="1" x14ac:dyDescent="0.2">
      <c r="A29" s="175" t="s">
        <v>83</v>
      </c>
      <c r="B29" s="141"/>
      <c r="C29" s="145">
        <f t="shared" ref="C29:P29" si="5">C26+C19</f>
        <v>0</v>
      </c>
      <c r="D29" s="145">
        <f t="shared" si="5"/>
        <v>0</v>
      </c>
      <c r="E29" s="145">
        <f t="shared" si="5"/>
        <v>0</v>
      </c>
      <c r="F29" s="145">
        <f t="shared" si="5"/>
        <v>0</v>
      </c>
      <c r="G29" s="145">
        <f t="shared" si="5"/>
        <v>0</v>
      </c>
      <c r="H29" s="145">
        <f t="shared" si="5"/>
        <v>0</v>
      </c>
      <c r="I29" s="145">
        <f t="shared" si="5"/>
        <v>0</v>
      </c>
      <c r="J29" s="145">
        <f t="shared" si="5"/>
        <v>0</v>
      </c>
      <c r="K29" s="145">
        <f t="shared" si="5"/>
        <v>0</v>
      </c>
      <c r="L29" s="145">
        <f t="shared" si="5"/>
        <v>0</v>
      </c>
      <c r="M29" s="145">
        <f t="shared" si="5"/>
        <v>0</v>
      </c>
      <c r="N29" s="145">
        <f t="shared" si="5"/>
        <v>0</v>
      </c>
      <c r="O29" s="145">
        <f t="shared" si="5"/>
        <v>0</v>
      </c>
      <c r="P29" s="176">
        <f t="shared" si="5"/>
        <v>0</v>
      </c>
    </row>
    <row r="30" spans="1:16" x14ac:dyDescent="0.2">
      <c r="A30" s="177" t="s">
        <v>84</v>
      </c>
      <c r="B30" s="142"/>
      <c r="C30" s="226">
        <f>IF(L3 ="Y", 0-L2, L2)</f>
        <v>-61.020833333333343</v>
      </c>
      <c r="D30" s="226">
        <f t="shared" ref="D30:P30" si="6">C32</f>
        <v>-61.020833333333343</v>
      </c>
      <c r="E30" s="235">
        <f t="shared" si="6"/>
        <v>-61.020833333333343</v>
      </c>
      <c r="F30" s="243">
        <f t="shared" si="6"/>
        <v>-61.322916666666679</v>
      </c>
      <c r="G30" s="235">
        <f t="shared" si="6"/>
        <v>-61.625000000000014</v>
      </c>
      <c r="H30" s="243">
        <f t="shared" si="6"/>
        <v>-61.92708333333335</v>
      </c>
      <c r="I30" s="235">
        <f t="shared" si="6"/>
        <v>-62.229166666666686</v>
      </c>
      <c r="J30" s="226">
        <f t="shared" si="6"/>
        <v>-62.531250000000021</v>
      </c>
      <c r="K30" s="226">
        <f t="shared" si="6"/>
        <v>-62.531250000000021</v>
      </c>
      <c r="L30" s="235">
        <f t="shared" si="6"/>
        <v>-62.531250000000021</v>
      </c>
      <c r="M30" s="243">
        <f t="shared" si="6"/>
        <v>-62.833333333333357</v>
      </c>
      <c r="N30" s="235">
        <f t="shared" si="6"/>
        <v>-63.135416666666693</v>
      </c>
      <c r="O30" s="243">
        <f t="shared" si="6"/>
        <v>-63.437500000000028</v>
      </c>
      <c r="P30" s="239">
        <f t="shared" si="6"/>
        <v>-63.739583333333364</v>
      </c>
    </row>
    <row r="31" spans="1:16" x14ac:dyDescent="0.2">
      <c r="A31" s="177" t="s">
        <v>85</v>
      </c>
      <c r="B31" s="142"/>
      <c r="C31" s="226">
        <f t="shared" ref="C31:P31" si="7">IF(AND(C29=0,C27=0),"0:00", C29-C8)</f>
        <v>0</v>
      </c>
      <c r="D31" s="226">
        <f t="shared" si="7"/>
        <v>0</v>
      </c>
      <c r="E31" s="235">
        <f t="shared" si="7"/>
        <v>-0.30208333333333331</v>
      </c>
      <c r="F31" s="243">
        <f t="shared" si="7"/>
        <v>-0.30208333333333331</v>
      </c>
      <c r="G31" s="235">
        <f t="shared" si="7"/>
        <v>-0.30208333333333331</v>
      </c>
      <c r="H31" s="243">
        <f t="shared" si="7"/>
        <v>-0.30208333333333331</v>
      </c>
      <c r="I31" s="235">
        <f t="shared" si="7"/>
        <v>-0.30208333333333331</v>
      </c>
      <c r="J31" s="226">
        <f t="shared" si="7"/>
        <v>0</v>
      </c>
      <c r="K31" s="226">
        <f t="shared" si="7"/>
        <v>0</v>
      </c>
      <c r="L31" s="235">
        <f t="shared" si="7"/>
        <v>-0.30208333333333331</v>
      </c>
      <c r="M31" s="243">
        <f t="shared" si="7"/>
        <v>-0.30208333333333331</v>
      </c>
      <c r="N31" s="235">
        <f t="shared" si="7"/>
        <v>-0.30208333333333331</v>
      </c>
      <c r="O31" s="243">
        <f t="shared" si="7"/>
        <v>-0.30208333333333331</v>
      </c>
      <c r="P31" s="239">
        <f t="shared" si="7"/>
        <v>-0.30208333333333331</v>
      </c>
    </row>
    <row r="32" spans="1:16" ht="13.5" thickBot="1" x14ac:dyDescent="0.25">
      <c r="A32" s="178" t="s">
        <v>86</v>
      </c>
      <c r="B32" s="143"/>
      <c r="C32" s="144">
        <f t="shared" ref="C32:P32" si="8">C30+C31</f>
        <v>-61.020833333333343</v>
      </c>
      <c r="D32" s="144">
        <f t="shared" si="8"/>
        <v>-61.020833333333343</v>
      </c>
      <c r="E32" s="144">
        <f t="shared" si="8"/>
        <v>-61.322916666666679</v>
      </c>
      <c r="F32" s="144">
        <f t="shared" si="8"/>
        <v>-61.625000000000014</v>
      </c>
      <c r="G32" s="144">
        <f t="shared" si="8"/>
        <v>-61.92708333333335</v>
      </c>
      <c r="H32" s="144">
        <f t="shared" si="8"/>
        <v>-62.229166666666686</v>
      </c>
      <c r="I32" s="144">
        <f t="shared" si="8"/>
        <v>-62.531250000000021</v>
      </c>
      <c r="J32" s="144">
        <f t="shared" si="8"/>
        <v>-62.531250000000021</v>
      </c>
      <c r="K32" s="144">
        <f t="shared" si="8"/>
        <v>-62.531250000000021</v>
      </c>
      <c r="L32" s="144">
        <f t="shared" si="8"/>
        <v>-62.833333333333357</v>
      </c>
      <c r="M32" s="144">
        <f t="shared" si="8"/>
        <v>-63.135416666666693</v>
      </c>
      <c r="N32" s="144">
        <f t="shared" si="8"/>
        <v>-63.437500000000028</v>
      </c>
      <c r="O32" s="144">
        <f t="shared" si="8"/>
        <v>-63.739583333333364</v>
      </c>
      <c r="P32" s="179">
        <f t="shared" si="8"/>
        <v>-64.0416666666667</v>
      </c>
    </row>
    <row r="33" spans="1:16" ht="13.5" thickBot="1" x14ac:dyDescent="0.25">
      <c r="A33" s="60"/>
      <c r="B33" s="12"/>
      <c r="C33" s="12"/>
      <c r="D33" s="12"/>
      <c r="E33" s="12"/>
      <c r="F33" s="12"/>
      <c r="G33" s="12"/>
      <c r="H33" s="12"/>
      <c r="I33" s="12"/>
      <c r="J33" s="12"/>
      <c r="K33" s="12"/>
      <c r="L33" s="12"/>
      <c r="M33" s="12"/>
      <c r="N33" s="12"/>
      <c r="O33" s="12"/>
      <c r="P33" s="30"/>
    </row>
    <row r="34" spans="1:16" x14ac:dyDescent="0.2">
      <c r="A34" s="60"/>
      <c r="B34" s="57"/>
      <c r="C34" s="12"/>
      <c r="D34" s="12"/>
      <c r="E34" s="12"/>
      <c r="F34" s="12"/>
      <c r="G34" s="12"/>
      <c r="H34" s="127"/>
      <c r="I34" s="128"/>
      <c r="J34" s="305" t="s">
        <v>87</v>
      </c>
      <c r="K34" s="305"/>
      <c r="L34" s="305"/>
      <c r="M34" s="305"/>
      <c r="N34" s="128"/>
      <c r="O34" s="129"/>
      <c r="P34" s="30"/>
    </row>
    <row r="35" spans="1:16" x14ac:dyDescent="0.2">
      <c r="A35" s="60"/>
      <c r="B35" s="59"/>
      <c r="C35" s="12"/>
      <c r="D35" s="12"/>
      <c r="E35" s="12"/>
      <c r="F35" s="31"/>
      <c r="G35" s="12"/>
      <c r="H35" s="130"/>
      <c r="I35" s="91"/>
      <c r="J35" s="91"/>
      <c r="K35" s="91"/>
      <c r="L35" s="91"/>
      <c r="M35" s="91"/>
      <c r="N35" s="91"/>
      <c r="O35" s="131"/>
      <c r="P35" s="30"/>
    </row>
    <row r="36" spans="1:16" x14ac:dyDescent="0.2">
      <c r="A36" s="180" t="s">
        <v>88</v>
      </c>
      <c r="B36" s="33"/>
      <c r="C36" s="33"/>
      <c r="D36" s="33"/>
      <c r="E36" s="33"/>
      <c r="F36" s="12" t="s">
        <v>89</v>
      </c>
      <c r="G36" s="35"/>
      <c r="H36" s="132" t="s">
        <v>90</v>
      </c>
      <c r="I36" s="96"/>
      <c r="J36" s="96"/>
      <c r="K36" s="90">
        <f>C30</f>
        <v>-61.020833333333343</v>
      </c>
      <c r="L36" s="93" t="s">
        <v>91</v>
      </c>
      <c r="M36" s="91" t="s">
        <v>68</v>
      </c>
      <c r="N36" s="97">
        <f>SUM(C20:P20)</f>
        <v>0</v>
      </c>
      <c r="O36" s="131"/>
      <c r="P36" s="30"/>
    </row>
    <row r="37" spans="1:16" x14ac:dyDescent="0.2">
      <c r="A37" s="60" t="s">
        <v>92</v>
      </c>
      <c r="B37" s="12"/>
      <c r="C37" s="12"/>
      <c r="D37" s="12"/>
      <c r="E37" s="12"/>
      <c r="F37" s="12"/>
      <c r="G37" s="12"/>
      <c r="H37" s="132" t="s">
        <v>93</v>
      </c>
      <c r="I37" s="96"/>
      <c r="J37" s="96"/>
      <c r="K37" s="90">
        <f>SUM(C19:P19)</f>
        <v>0</v>
      </c>
      <c r="L37" s="91"/>
      <c r="M37" s="91" t="s">
        <v>71</v>
      </c>
      <c r="N37" s="97">
        <f>SUM(C21:P21)</f>
        <v>0</v>
      </c>
      <c r="O37" s="131"/>
      <c r="P37" s="30"/>
    </row>
    <row r="38" spans="1:16" x14ac:dyDescent="0.2">
      <c r="A38" s="60"/>
      <c r="B38" s="12"/>
      <c r="C38" s="12"/>
      <c r="D38" s="12"/>
      <c r="E38" s="12"/>
      <c r="F38" s="12"/>
      <c r="G38" s="12"/>
      <c r="H38" s="132" t="s">
        <v>94</v>
      </c>
      <c r="I38" s="96"/>
      <c r="J38" s="96"/>
      <c r="K38" s="90">
        <f>SUM(C26:P26)</f>
        <v>0</v>
      </c>
      <c r="L38" s="91"/>
      <c r="M38" s="91" t="s">
        <v>73</v>
      </c>
      <c r="N38" s="97">
        <f>SUM(C22:P22)</f>
        <v>0</v>
      </c>
      <c r="O38" s="131"/>
      <c r="P38" s="30"/>
    </row>
    <row r="39" spans="1:16" x14ac:dyDescent="0.2">
      <c r="A39" s="60"/>
      <c r="B39" s="12"/>
      <c r="C39" s="12"/>
      <c r="D39" s="12"/>
      <c r="E39" s="12"/>
      <c r="F39" s="12"/>
      <c r="G39" s="12"/>
      <c r="H39" s="132" t="s">
        <v>95</v>
      </c>
      <c r="I39" s="96"/>
      <c r="J39" s="96"/>
      <c r="K39" s="90">
        <f>SUM(C8:P8)</f>
        <v>3.0208333333333335</v>
      </c>
      <c r="L39" s="91"/>
      <c r="M39" s="91" t="s">
        <v>78</v>
      </c>
      <c r="N39" s="97">
        <f>SUM(C25:P25)</f>
        <v>0</v>
      </c>
      <c r="O39" s="131"/>
      <c r="P39" s="30"/>
    </row>
    <row r="40" spans="1:16" x14ac:dyDescent="0.2">
      <c r="A40" s="60"/>
      <c r="B40" s="12"/>
      <c r="C40" s="12"/>
      <c r="D40" s="12"/>
      <c r="E40" s="12"/>
      <c r="F40" s="31"/>
      <c r="G40" s="12"/>
      <c r="H40" s="133"/>
      <c r="I40" s="91"/>
      <c r="J40" s="91"/>
      <c r="K40" s="91"/>
      <c r="L40" s="91"/>
      <c r="M40" s="91" t="s">
        <v>96</v>
      </c>
      <c r="N40" s="97">
        <f>SUM(C24:P24)</f>
        <v>0</v>
      </c>
      <c r="O40" s="131"/>
      <c r="P40" s="30"/>
    </row>
    <row r="41" spans="1:16" x14ac:dyDescent="0.2">
      <c r="A41" s="180" t="s">
        <v>97</v>
      </c>
      <c r="B41" s="33"/>
      <c r="C41" s="33"/>
      <c r="D41" s="33"/>
      <c r="E41" s="33"/>
      <c r="F41" s="33" t="s">
        <v>89</v>
      </c>
      <c r="G41" s="12"/>
      <c r="H41" s="134"/>
      <c r="I41" s="96"/>
      <c r="J41" s="95" t="s">
        <v>98</v>
      </c>
      <c r="K41" s="97">
        <f>(SUM(K36:K38)-(K39))</f>
        <v>-64.041666666666671</v>
      </c>
      <c r="L41" s="91"/>
      <c r="M41" s="94" t="s">
        <v>99</v>
      </c>
      <c r="N41" s="97">
        <f>SUM(C27:P27)</f>
        <v>3.0208333333333335</v>
      </c>
      <c r="O41" s="131"/>
      <c r="P41" s="30"/>
    </row>
    <row r="42" spans="1:16" ht="13.5" thickBot="1" x14ac:dyDescent="0.25">
      <c r="A42" s="60" t="s">
        <v>100</v>
      </c>
      <c r="B42" s="12"/>
      <c r="C42" s="12"/>
      <c r="D42" s="12"/>
      <c r="E42" s="12"/>
      <c r="F42" s="12"/>
      <c r="G42" s="12"/>
      <c r="H42" s="135"/>
      <c r="I42" s="136"/>
      <c r="J42" s="137" t="s">
        <v>101</v>
      </c>
      <c r="K42" s="138">
        <f>K78</f>
        <v>0</v>
      </c>
      <c r="L42" s="139"/>
      <c r="M42" s="139"/>
      <c r="N42" s="139"/>
      <c r="O42" s="140"/>
      <c r="P42" s="30"/>
    </row>
    <row r="43" spans="1:16" ht="13.5" thickBot="1" x14ac:dyDescent="0.25">
      <c r="A43" s="181"/>
      <c r="B43" s="37"/>
      <c r="C43" s="37"/>
      <c r="D43" s="37"/>
      <c r="E43" s="37"/>
      <c r="F43" s="37"/>
      <c r="G43" s="37"/>
      <c r="H43" s="37"/>
      <c r="I43" s="37"/>
      <c r="J43" s="37"/>
      <c r="K43" s="37"/>
      <c r="L43" s="37"/>
      <c r="M43" s="37"/>
      <c r="N43" s="37"/>
      <c r="O43" s="37"/>
      <c r="P43" s="38"/>
    </row>
    <row r="44" spans="1:16" ht="13.5" customHeight="1" x14ac:dyDescent="0.25">
      <c r="A44" s="155"/>
      <c r="B44" s="27"/>
      <c r="C44" s="156"/>
      <c r="D44" s="27"/>
      <c r="E44" s="27"/>
      <c r="F44" s="27"/>
      <c r="G44" s="157"/>
      <c r="H44" s="158"/>
      <c r="I44" s="159"/>
      <c r="J44" s="158"/>
      <c r="K44" s="160"/>
      <c r="L44" s="27"/>
      <c r="M44" s="27"/>
      <c r="N44" s="27"/>
      <c r="O44" s="27"/>
      <c r="P44" s="212"/>
    </row>
    <row r="45" spans="1:16" ht="13.5" customHeight="1" thickBot="1" x14ac:dyDescent="0.25">
      <c r="A45" s="12"/>
      <c r="B45" s="12"/>
      <c r="C45" s="12"/>
      <c r="D45" s="12"/>
      <c r="E45" s="12"/>
      <c r="F45" s="12"/>
      <c r="G45" s="12"/>
      <c r="H45" s="12"/>
      <c r="I45" s="12"/>
      <c r="J45" s="12"/>
      <c r="K45" s="12"/>
      <c r="L45" s="12"/>
      <c r="M45" s="12"/>
      <c r="N45" s="12"/>
      <c r="O45" s="12"/>
      <c r="P45" s="12"/>
    </row>
    <row r="46" spans="1:16" ht="19.5" thickTop="1" thickBot="1" x14ac:dyDescent="0.3">
      <c r="A46" s="3"/>
      <c r="B46" s="4"/>
      <c r="C46" s="5" t="s">
        <v>102</v>
      </c>
      <c r="D46" s="4"/>
      <c r="E46" s="4"/>
      <c r="F46" s="4"/>
      <c r="G46" s="6"/>
      <c r="H46" s="7"/>
      <c r="I46" s="8"/>
      <c r="J46" s="7"/>
      <c r="K46" s="9"/>
      <c r="L46" s="4"/>
      <c r="M46" s="4"/>
      <c r="N46" s="4"/>
      <c r="O46" s="4"/>
      <c r="P46" s="10"/>
    </row>
    <row r="47" spans="1:16" x14ac:dyDescent="0.2">
      <c r="A47" s="11"/>
      <c r="B47" s="12"/>
      <c r="C47" s="76" t="s">
        <v>36</v>
      </c>
      <c r="D47" s="196">
        <f>D2</f>
        <v>43394</v>
      </c>
      <c r="E47" s="83" t="s">
        <v>37</v>
      </c>
      <c r="F47" s="197"/>
      <c r="G47" s="79"/>
      <c r="H47" s="79"/>
      <c r="I47" s="79"/>
      <c r="J47" s="198"/>
      <c r="K47" s="79"/>
      <c r="L47" s="79"/>
      <c r="M47" s="79"/>
      <c r="N47" s="79"/>
      <c r="O47" s="79"/>
      <c r="P47" s="199"/>
    </row>
    <row r="48" spans="1:16" x14ac:dyDescent="0.2">
      <c r="A48" s="11"/>
      <c r="B48" s="12"/>
      <c r="C48" s="77" t="s">
        <v>40</v>
      </c>
      <c r="D48" s="201" t="str">
        <f>D3</f>
        <v>Your Name Goes here</v>
      </c>
      <c r="E48" s="201"/>
      <c r="F48" s="201"/>
      <c r="G48" s="80"/>
      <c r="H48" s="80"/>
      <c r="I48" s="81"/>
      <c r="J48" s="80"/>
      <c r="K48" s="80"/>
      <c r="L48" s="80"/>
      <c r="M48" s="80"/>
      <c r="N48" s="80"/>
      <c r="O48" s="80"/>
      <c r="P48" s="200"/>
    </row>
    <row r="49" spans="1:17" x14ac:dyDescent="0.2">
      <c r="A49" s="11"/>
      <c r="B49" s="12"/>
      <c r="C49" s="78" t="s">
        <v>126</v>
      </c>
      <c r="D49" s="201" t="str">
        <f>D4</f>
        <v>Pos no.</v>
      </c>
      <c r="E49" s="201"/>
      <c r="F49" s="201"/>
      <c r="G49" s="80"/>
      <c r="H49" s="201"/>
      <c r="I49" s="81"/>
      <c r="J49" s="81"/>
      <c r="K49" s="81"/>
      <c r="L49" s="80"/>
      <c r="M49" s="80"/>
      <c r="N49" s="80"/>
      <c r="O49" s="80"/>
      <c r="P49" s="200"/>
    </row>
    <row r="50" spans="1:17" ht="13.5" customHeight="1" x14ac:dyDescent="0.2">
      <c r="A50" s="11"/>
      <c r="B50" s="12"/>
      <c r="C50" s="77" t="s">
        <v>49</v>
      </c>
      <c r="D50" s="201" t="str">
        <f>D5</f>
        <v>Your Unit Name goes here</v>
      </c>
      <c r="E50" s="201"/>
      <c r="F50" s="201"/>
      <c r="G50" s="82"/>
      <c r="H50" s="82"/>
      <c r="I50" s="82"/>
      <c r="J50" s="82"/>
      <c r="K50" s="82"/>
      <c r="L50" s="82"/>
      <c r="M50" s="82"/>
      <c r="N50" s="82"/>
      <c r="O50" s="82"/>
      <c r="P50" s="202"/>
    </row>
    <row r="51" spans="1:17" x14ac:dyDescent="0.2">
      <c r="A51" s="11"/>
      <c r="B51" s="13"/>
      <c r="C51" s="84" t="s">
        <v>54</v>
      </c>
      <c r="D51" s="85" t="s">
        <v>55</v>
      </c>
      <c r="E51" s="85" t="s">
        <v>56</v>
      </c>
      <c r="F51" s="85" t="s">
        <v>57</v>
      </c>
      <c r="G51" s="85" t="s">
        <v>58</v>
      </c>
      <c r="H51" s="85" t="s">
        <v>59</v>
      </c>
      <c r="I51" s="85" t="s">
        <v>60</v>
      </c>
      <c r="J51" s="85" t="s">
        <v>54</v>
      </c>
      <c r="K51" s="85" t="s">
        <v>55</v>
      </c>
      <c r="L51" s="85" t="s">
        <v>56</v>
      </c>
      <c r="M51" s="85" t="s">
        <v>57</v>
      </c>
      <c r="N51" s="85" t="s">
        <v>58</v>
      </c>
      <c r="O51" s="85" t="s">
        <v>59</v>
      </c>
      <c r="P51" s="86" t="s">
        <v>60</v>
      </c>
    </row>
    <row r="52" spans="1:17" ht="13.5" thickBot="1" x14ac:dyDescent="0.25">
      <c r="A52" s="11"/>
      <c r="B52" s="13"/>
      <c r="C52" s="87">
        <f>C7</f>
        <v>43394</v>
      </c>
      <c r="D52" s="88">
        <f>$C$7+1</f>
        <v>43395</v>
      </c>
      <c r="E52" s="88">
        <f>$C$7+2</f>
        <v>43396</v>
      </c>
      <c r="F52" s="88">
        <f>$C$7+3</f>
        <v>43397</v>
      </c>
      <c r="G52" s="88">
        <f>$C$7+4</f>
        <v>43398</v>
      </c>
      <c r="H52" s="88">
        <f>$C$7+5</f>
        <v>43399</v>
      </c>
      <c r="I52" s="88">
        <f>$C$7+6</f>
        <v>43400</v>
      </c>
      <c r="J52" s="88">
        <f>$C$7+7</f>
        <v>43401</v>
      </c>
      <c r="K52" s="88">
        <f>$C$7+8</f>
        <v>43402</v>
      </c>
      <c r="L52" s="88">
        <f>$C$7+9</f>
        <v>43403</v>
      </c>
      <c r="M52" s="88">
        <f>$C$7+10</f>
        <v>43404</v>
      </c>
      <c r="N52" s="88">
        <f>$C$7+11</f>
        <v>43405</v>
      </c>
      <c r="O52" s="88">
        <f>$C$7+12</f>
        <v>43406</v>
      </c>
      <c r="P52" s="89">
        <f>$C$7+13</f>
        <v>43407</v>
      </c>
      <c r="Q52" s="1"/>
    </row>
    <row r="53" spans="1:17" ht="13.5" thickBot="1" x14ac:dyDescent="0.25">
      <c r="A53" s="206" t="s">
        <v>61</v>
      </c>
      <c r="B53" s="80"/>
      <c r="C53" s="203">
        <f>C8</f>
        <v>0</v>
      </c>
      <c r="D53" s="204">
        <f t="shared" ref="D53:P53" si="9">D8</f>
        <v>0</v>
      </c>
      <c r="E53" s="204">
        <f t="shared" si="9"/>
        <v>0.30208333333333331</v>
      </c>
      <c r="F53" s="204">
        <f t="shared" si="9"/>
        <v>0.30208333333333331</v>
      </c>
      <c r="G53" s="204">
        <f t="shared" si="9"/>
        <v>0.30208333333333331</v>
      </c>
      <c r="H53" s="204">
        <f t="shared" si="9"/>
        <v>0.30208333333333331</v>
      </c>
      <c r="I53" s="204">
        <f t="shared" si="9"/>
        <v>0.30208333333333331</v>
      </c>
      <c r="J53" s="204">
        <f t="shared" si="9"/>
        <v>0</v>
      </c>
      <c r="K53" s="204">
        <f t="shared" si="9"/>
        <v>0</v>
      </c>
      <c r="L53" s="204">
        <f t="shared" si="9"/>
        <v>0.30208333333333331</v>
      </c>
      <c r="M53" s="204">
        <f t="shared" si="9"/>
        <v>0.30208333333333331</v>
      </c>
      <c r="N53" s="204">
        <f t="shared" si="9"/>
        <v>0.30208333333333331</v>
      </c>
      <c r="O53" s="204">
        <f t="shared" si="9"/>
        <v>0.30208333333333331</v>
      </c>
      <c r="P53" s="205">
        <f t="shared" si="9"/>
        <v>0.30208333333333331</v>
      </c>
      <c r="Q53" s="1"/>
    </row>
    <row r="54" spans="1:17" hidden="1" x14ac:dyDescent="0.2">
      <c r="A54" s="11"/>
      <c r="B54" s="13" t="s">
        <v>103</v>
      </c>
      <c r="C54" s="16">
        <f t="shared" ref="C54:P54" si="10">C53*24</f>
        <v>0</v>
      </c>
      <c r="D54" s="16">
        <f t="shared" si="10"/>
        <v>0</v>
      </c>
      <c r="E54" s="16">
        <f t="shared" si="10"/>
        <v>7.25</v>
      </c>
      <c r="F54" s="16">
        <f t="shared" si="10"/>
        <v>7.25</v>
      </c>
      <c r="G54" s="16">
        <f t="shared" si="10"/>
        <v>7.25</v>
      </c>
      <c r="H54" s="16">
        <f t="shared" si="10"/>
        <v>7.25</v>
      </c>
      <c r="I54" s="16">
        <f t="shared" si="10"/>
        <v>7.25</v>
      </c>
      <c r="J54" s="16">
        <f t="shared" si="10"/>
        <v>0</v>
      </c>
      <c r="K54" s="16">
        <f t="shared" si="10"/>
        <v>0</v>
      </c>
      <c r="L54" s="16">
        <f t="shared" si="10"/>
        <v>7.25</v>
      </c>
      <c r="M54" s="16">
        <f t="shared" si="10"/>
        <v>7.25</v>
      </c>
      <c r="N54" s="16">
        <f t="shared" si="10"/>
        <v>7.25</v>
      </c>
      <c r="O54" s="16">
        <f t="shared" si="10"/>
        <v>7.25</v>
      </c>
      <c r="P54" s="17">
        <f t="shared" si="10"/>
        <v>7.25</v>
      </c>
      <c r="Q54" s="2"/>
    </row>
    <row r="55" spans="1:17" x14ac:dyDescent="0.2">
      <c r="A55" s="11"/>
      <c r="B55" s="13"/>
      <c r="C55" s="45"/>
      <c r="D55" s="45"/>
      <c r="E55" s="45"/>
      <c r="F55" s="45"/>
      <c r="G55" s="45"/>
      <c r="H55" s="45"/>
      <c r="I55" s="45"/>
      <c r="J55" s="45"/>
      <c r="K55" s="45"/>
      <c r="L55" s="45"/>
      <c r="M55" s="45"/>
      <c r="N55" s="45"/>
      <c r="O55" s="45"/>
      <c r="P55" s="17"/>
      <c r="Q55" s="2"/>
    </row>
    <row r="56" spans="1:17" x14ac:dyDescent="0.2">
      <c r="A56" s="18" t="s">
        <v>104</v>
      </c>
      <c r="B56" s="19" t="s">
        <v>63</v>
      </c>
      <c r="C56" s="20">
        <v>0</v>
      </c>
      <c r="D56" s="20">
        <v>0</v>
      </c>
      <c r="E56" s="20">
        <v>0</v>
      </c>
      <c r="F56" s="20">
        <v>0</v>
      </c>
      <c r="G56" s="20">
        <v>0</v>
      </c>
      <c r="H56" s="20">
        <v>0</v>
      </c>
      <c r="I56" s="20">
        <v>0</v>
      </c>
      <c r="J56" s="20">
        <v>0</v>
      </c>
      <c r="K56" s="20">
        <v>0</v>
      </c>
      <c r="L56" s="20">
        <v>0</v>
      </c>
      <c r="M56" s="20">
        <v>0</v>
      </c>
      <c r="N56" s="20">
        <v>0</v>
      </c>
      <c r="O56" s="20">
        <v>0</v>
      </c>
      <c r="P56" s="21">
        <v>0</v>
      </c>
    </row>
    <row r="57" spans="1:17" x14ac:dyDescent="0.2">
      <c r="A57" s="15" t="s">
        <v>105</v>
      </c>
      <c r="B57" s="19" t="s">
        <v>64</v>
      </c>
      <c r="C57" s="20">
        <v>0</v>
      </c>
      <c r="D57" s="20">
        <v>0</v>
      </c>
      <c r="E57" s="20">
        <v>0</v>
      </c>
      <c r="F57" s="20">
        <v>0</v>
      </c>
      <c r="G57" s="20">
        <v>0</v>
      </c>
      <c r="H57" s="20">
        <v>0</v>
      </c>
      <c r="I57" s="20">
        <v>0</v>
      </c>
      <c r="J57" s="20">
        <v>0</v>
      </c>
      <c r="K57" s="20">
        <v>0</v>
      </c>
      <c r="L57" s="20">
        <v>0</v>
      </c>
      <c r="M57" s="20">
        <v>0</v>
      </c>
      <c r="N57" s="20">
        <v>0</v>
      </c>
      <c r="O57" s="20">
        <v>0</v>
      </c>
      <c r="P57" s="21">
        <v>0</v>
      </c>
    </row>
    <row r="58" spans="1:17" x14ac:dyDescent="0.2">
      <c r="A58" s="11"/>
      <c r="B58" s="19" t="s">
        <v>63</v>
      </c>
      <c r="C58" s="20"/>
      <c r="D58" s="20"/>
      <c r="E58" s="20"/>
      <c r="F58" s="20"/>
      <c r="G58" s="20"/>
      <c r="H58" s="20"/>
      <c r="I58" s="20"/>
      <c r="J58" s="20"/>
      <c r="K58" s="20"/>
      <c r="L58" s="20"/>
      <c r="M58" s="20"/>
      <c r="N58" s="20"/>
      <c r="O58" s="20"/>
      <c r="P58" s="21"/>
    </row>
    <row r="59" spans="1:17" x14ac:dyDescent="0.2">
      <c r="A59" s="11"/>
      <c r="B59" s="19" t="s">
        <v>64</v>
      </c>
      <c r="C59" s="20"/>
      <c r="D59" s="20"/>
      <c r="E59" s="20"/>
      <c r="F59" s="20"/>
      <c r="G59" s="20"/>
      <c r="H59" s="20"/>
      <c r="I59" s="20"/>
      <c r="J59" s="20"/>
      <c r="K59" s="20"/>
      <c r="L59" s="20"/>
      <c r="M59" s="20"/>
      <c r="N59" s="20"/>
      <c r="O59" s="20"/>
      <c r="P59" s="21"/>
    </row>
    <row r="60" spans="1:17" ht="13.5" thickBot="1" x14ac:dyDescent="0.25">
      <c r="A60" s="46"/>
      <c r="B60" s="207" t="s">
        <v>65</v>
      </c>
      <c r="C60" s="208">
        <f t="shared" ref="C60:P60" si="11">(C57-C56)+(C59-C58)</f>
        <v>0</v>
      </c>
      <c r="D60" s="209">
        <f t="shared" si="11"/>
        <v>0</v>
      </c>
      <c r="E60" s="209">
        <f t="shared" si="11"/>
        <v>0</v>
      </c>
      <c r="F60" s="209">
        <f t="shared" si="11"/>
        <v>0</v>
      </c>
      <c r="G60" s="209">
        <f t="shared" si="11"/>
        <v>0</v>
      </c>
      <c r="H60" s="209">
        <f t="shared" si="11"/>
        <v>0</v>
      </c>
      <c r="I60" s="209">
        <f t="shared" si="11"/>
        <v>0</v>
      </c>
      <c r="J60" s="209">
        <f t="shared" si="11"/>
        <v>0</v>
      </c>
      <c r="K60" s="209">
        <f t="shared" si="11"/>
        <v>0</v>
      </c>
      <c r="L60" s="209">
        <f t="shared" si="11"/>
        <v>0</v>
      </c>
      <c r="M60" s="209">
        <f t="shared" si="11"/>
        <v>0</v>
      </c>
      <c r="N60" s="209">
        <f t="shared" si="11"/>
        <v>0</v>
      </c>
      <c r="O60" s="209">
        <f t="shared" si="11"/>
        <v>0</v>
      </c>
      <c r="P60" s="92">
        <f t="shared" si="11"/>
        <v>0</v>
      </c>
    </row>
    <row r="61" spans="1:17" x14ac:dyDescent="0.2">
      <c r="A61" s="11"/>
      <c r="B61" s="13"/>
      <c r="C61" s="44"/>
      <c r="D61" s="44"/>
      <c r="E61" s="44"/>
      <c r="F61" s="44"/>
      <c r="G61" s="44"/>
      <c r="H61" s="44"/>
      <c r="I61" s="44"/>
      <c r="J61" s="44"/>
      <c r="K61" s="44"/>
      <c r="L61" s="44"/>
      <c r="M61" s="44"/>
      <c r="N61" s="44"/>
      <c r="O61" s="44"/>
      <c r="P61" s="47"/>
    </row>
    <row r="62" spans="1:17" x14ac:dyDescent="0.2">
      <c r="A62" s="18" t="s">
        <v>106</v>
      </c>
      <c r="B62" s="61"/>
      <c r="C62" s="67">
        <v>0</v>
      </c>
      <c r="D62" s="67">
        <v>0</v>
      </c>
      <c r="E62" s="67">
        <v>0</v>
      </c>
      <c r="F62" s="67">
        <v>0</v>
      </c>
      <c r="G62" s="67">
        <v>0</v>
      </c>
      <c r="H62" s="67">
        <v>0</v>
      </c>
      <c r="I62" s="67">
        <v>0</v>
      </c>
      <c r="J62" s="67">
        <v>0</v>
      </c>
      <c r="K62" s="67">
        <v>0</v>
      </c>
      <c r="L62" s="67">
        <v>0</v>
      </c>
      <c r="M62" s="67">
        <v>0</v>
      </c>
      <c r="N62" s="67">
        <v>0</v>
      </c>
      <c r="O62" s="67">
        <v>0</v>
      </c>
      <c r="P62" s="68">
        <v>0</v>
      </c>
    </row>
    <row r="63" spans="1:17" x14ac:dyDescent="0.2">
      <c r="A63" s="62" t="s">
        <v>107</v>
      </c>
      <c r="B63" s="63"/>
      <c r="C63" s="67">
        <f t="shared" ref="C63:P63" si="12">(C60-C62)</f>
        <v>0</v>
      </c>
      <c r="D63" s="67">
        <f t="shared" si="12"/>
        <v>0</v>
      </c>
      <c r="E63" s="67">
        <f t="shared" si="12"/>
        <v>0</v>
      </c>
      <c r="F63" s="67">
        <f t="shared" si="12"/>
        <v>0</v>
      </c>
      <c r="G63" s="67">
        <f t="shared" si="12"/>
        <v>0</v>
      </c>
      <c r="H63" s="67">
        <f t="shared" si="12"/>
        <v>0</v>
      </c>
      <c r="I63" s="67">
        <f t="shared" si="12"/>
        <v>0</v>
      </c>
      <c r="J63" s="67">
        <f t="shared" si="12"/>
        <v>0</v>
      </c>
      <c r="K63" s="67">
        <f t="shared" si="12"/>
        <v>0</v>
      </c>
      <c r="L63" s="67">
        <f t="shared" si="12"/>
        <v>0</v>
      </c>
      <c r="M63" s="67">
        <f t="shared" si="12"/>
        <v>0</v>
      </c>
      <c r="N63" s="67">
        <f t="shared" si="12"/>
        <v>0</v>
      </c>
      <c r="O63" s="67">
        <f t="shared" si="12"/>
        <v>0</v>
      </c>
      <c r="P63" s="68">
        <f t="shared" si="12"/>
        <v>0</v>
      </c>
    </row>
    <row r="64" spans="1:17" x14ac:dyDescent="0.2">
      <c r="A64" s="11"/>
      <c r="B64" s="12"/>
      <c r="C64" s="69"/>
      <c r="D64" s="69"/>
      <c r="E64" s="69"/>
      <c r="F64" s="69"/>
      <c r="G64" s="69"/>
      <c r="H64" s="69"/>
      <c r="I64" s="69"/>
      <c r="J64" s="69"/>
      <c r="K64" s="69"/>
      <c r="L64" s="69"/>
      <c r="M64" s="69"/>
      <c r="N64" s="69"/>
      <c r="O64" s="69"/>
      <c r="P64" s="70"/>
    </row>
    <row r="65" spans="1:16" x14ac:dyDescent="0.2">
      <c r="A65" s="64" t="s">
        <v>108</v>
      </c>
      <c r="B65" s="51"/>
      <c r="C65" s="71"/>
      <c r="D65" s="71"/>
      <c r="E65" s="71"/>
      <c r="F65" s="71"/>
      <c r="G65" s="71"/>
      <c r="H65" s="71"/>
      <c r="I65" s="71"/>
      <c r="J65" s="71"/>
      <c r="K65" s="71"/>
      <c r="L65" s="71"/>
      <c r="M65" s="71"/>
      <c r="N65" s="71"/>
      <c r="O65" s="71"/>
      <c r="P65" s="72"/>
    </row>
    <row r="66" spans="1:16" x14ac:dyDescent="0.2">
      <c r="A66" s="65" t="s">
        <v>109</v>
      </c>
      <c r="B66" s="48" t="s">
        <v>110</v>
      </c>
      <c r="C66" s="73"/>
      <c r="D66" s="73"/>
      <c r="E66" s="73"/>
      <c r="F66" s="73"/>
      <c r="G66" s="73"/>
      <c r="H66" s="73"/>
      <c r="I66" s="73"/>
      <c r="J66" s="73"/>
      <c r="K66" s="73"/>
      <c r="L66" s="73"/>
      <c r="M66" s="73"/>
      <c r="N66" s="73"/>
      <c r="O66" s="73"/>
      <c r="P66" s="74"/>
    </row>
    <row r="67" spans="1:16" x14ac:dyDescent="0.2">
      <c r="A67" s="66" t="s">
        <v>111</v>
      </c>
      <c r="B67" s="49" t="s">
        <v>112</v>
      </c>
      <c r="C67" s="73"/>
      <c r="D67" s="73"/>
      <c r="E67" s="73"/>
      <c r="F67" s="73"/>
      <c r="G67" s="73"/>
      <c r="H67" s="73"/>
      <c r="I67" s="73"/>
      <c r="J67" s="73"/>
      <c r="K67" s="73"/>
      <c r="L67" s="73"/>
      <c r="M67" s="73"/>
      <c r="N67" s="73"/>
      <c r="O67" s="73"/>
      <c r="P67" s="74"/>
    </row>
    <row r="68" spans="1:16" x14ac:dyDescent="0.2">
      <c r="A68" s="66" t="s">
        <v>113</v>
      </c>
      <c r="B68" s="49" t="s">
        <v>114</v>
      </c>
      <c r="C68" s="73"/>
      <c r="D68" s="73"/>
      <c r="E68" s="73"/>
      <c r="F68" s="73"/>
      <c r="G68" s="73"/>
      <c r="H68" s="73"/>
      <c r="I68" s="73"/>
      <c r="J68" s="73"/>
      <c r="K68" s="73"/>
      <c r="L68" s="73"/>
      <c r="M68" s="73"/>
      <c r="N68" s="73"/>
      <c r="O68" s="73"/>
      <c r="P68" s="75"/>
    </row>
    <row r="69" spans="1:16" x14ac:dyDescent="0.2">
      <c r="A69" s="62" t="s">
        <v>115</v>
      </c>
      <c r="B69" s="50"/>
      <c r="C69" s="210">
        <f t="shared" ref="C69:P69" si="13">(C66*1.5)+(C67*2)+(C68*2.5)</f>
        <v>0</v>
      </c>
      <c r="D69" s="210">
        <f t="shared" si="13"/>
        <v>0</v>
      </c>
      <c r="E69" s="210">
        <f t="shared" si="13"/>
        <v>0</v>
      </c>
      <c r="F69" s="210">
        <f t="shared" si="13"/>
        <v>0</v>
      </c>
      <c r="G69" s="210">
        <f t="shared" si="13"/>
        <v>0</v>
      </c>
      <c r="H69" s="210">
        <f t="shared" si="13"/>
        <v>0</v>
      </c>
      <c r="I69" s="210">
        <f t="shared" si="13"/>
        <v>0</v>
      </c>
      <c r="J69" s="210">
        <f t="shared" si="13"/>
        <v>0</v>
      </c>
      <c r="K69" s="210">
        <f t="shared" si="13"/>
        <v>0</v>
      </c>
      <c r="L69" s="210">
        <f t="shared" si="13"/>
        <v>0</v>
      </c>
      <c r="M69" s="210">
        <f t="shared" si="13"/>
        <v>0</v>
      </c>
      <c r="N69" s="210">
        <f t="shared" si="13"/>
        <v>0</v>
      </c>
      <c r="O69" s="210">
        <f t="shared" si="13"/>
        <v>0</v>
      </c>
      <c r="P69" s="211">
        <f t="shared" si="13"/>
        <v>0</v>
      </c>
    </row>
    <row r="70" spans="1:16" x14ac:dyDescent="0.2">
      <c r="A70" s="11"/>
      <c r="B70" s="12"/>
      <c r="C70" s="12"/>
      <c r="D70" s="12"/>
      <c r="E70" s="12"/>
      <c r="F70" s="12"/>
      <c r="G70" s="12"/>
      <c r="H70" s="12"/>
      <c r="I70" s="12"/>
      <c r="J70" s="12"/>
      <c r="K70" s="12"/>
      <c r="L70" s="12"/>
      <c r="M70" s="12"/>
      <c r="N70" s="12"/>
      <c r="O70" s="12"/>
      <c r="P70" s="14"/>
    </row>
    <row r="71" spans="1:16" ht="13.5" thickBot="1" x14ac:dyDescent="0.25">
      <c r="A71" s="11"/>
      <c r="B71" s="42"/>
      <c r="C71" s="12"/>
      <c r="D71" s="12"/>
      <c r="E71" s="12"/>
      <c r="F71" s="12"/>
      <c r="G71" s="12"/>
      <c r="H71" s="12"/>
      <c r="I71" s="12"/>
      <c r="J71" s="12"/>
      <c r="K71" s="12"/>
      <c r="L71" s="12"/>
      <c r="M71" s="12"/>
      <c r="N71" s="12"/>
      <c r="O71" s="12"/>
      <c r="P71" s="14"/>
    </row>
    <row r="72" spans="1:16" x14ac:dyDescent="0.2">
      <c r="A72" s="11"/>
      <c r="B72" s="12"/>
      <c r="C72" s="12"/>
      <c r="D72" s="12"/>
      <c r="E72" s="12"/>
      <c r="F72" s="31"/>
      <c r="G72" s="12"/>
      <c r="H72" s="26"/>
      <c r="I72" s="27"/>
      <c r="J72" s="27"/>
      <c r="K72" s="27"/>
      <c r="L72" s="28"/>
      <c r="M72" s="12"/>
      <c r="N72" s="12"/>
      <c r="O72" s="12"/>
      <c r="P72" s="14"/>
    </row>
    <row r="73" spans="1:16" x14ac:dyDescent="0.2">
      <c r="A73" s="32" t="s">
        <v>88</v>
      </c>
      <c r="B73" s="33"/>
      <c r="C73" s="33"/>
      <c r="D73" s="33"/>
      <c r="E73" s="33"/>
      <c r="F73" s="12" t="s">
        <v>89</v>
      </c>
      <c r="G73" s="12"/>
      <c r="H73" s="43" t="s">
        <v>116</v>
      </c>
      <c r="I73" s="12"/>
      <c r="J73" s="12"/>
      <c r="K73" s="13"/>
      <c r="L73" s="30"/>
      <c r="M73" s="12"/>
      <c r="N73" s="12"/>
      <c r="O73" s="12"/>
      <c r="P73" s="14"/>
    </row>
    <row r="74" spans="1:16" x14ac:dyDescent="0.2">
      <c r="A74" s="11" t="s">
        <v>117</v>
      </c>
      <c r="B74" s="12"/>
      <c r="C74" s="12"/>
      <c r="D74" s="12"/>
      <c r="E74" s="12"/>
      <c r="F74" s="12"/>
      <c r="G74" s="12"/>
      <c r="H74" s="29"/>
      <c r="I74" s="12"/>
      <c r="J74" s="12"/>
      <c r="K74" s="12"/>
      <c r="L74" s="30"/>
      <c r="M74" s="12"/>
      <c r="N74" s="12"/>
      <c r="O74" s="12"/>
      <c r="P74" s="14"/>
    </row>
    <row r="75" spans="1:16" x14ac:dyDescent="0.2">
      <c r="A75" s="11"/>
      <c r="B75" s="12"/>
      <c r="C75" s="12"/>
      <c r="D75" s="12"/>
      <c r="E75" s="12"/>
      <c r="F75" s="12"/>
      <c r="G75" s="12"/>
      <c r="H75" s="34" t="s">
        <v>118</v>
      </c>
      <c r="I75" s="12"/>
      <c r="J75" s="12"/>
      <c r="K75" s="52">
        <f>L4</f>
        <v>0</v>
      </c>
      <c r="L75" s="30"/>
      <c r="M75" s="12"/>
      <c r="N75" s="12"/>
      <c r="O75" s="12"/>
      <c r="P75" s="14"/>
    </row>
    <row r="76" spans="1:16" x14ac:dyDescent="0.2">
      <c r="A76" s="11"/>
      <c r="B76" s="12"/>
      <c r="C76" s="12"/>
      <c r="D76" s="12"/>
      <c r="E76" s="12"/>
      <c r="F76" s="12"/>
      <c r="G76" s="12"/>
      <c r="H76" s="34" t="s">
        <v>119</v>
      </c>
      <c r="I76" s="12"/>
      <c r="J76" s="12"/>
      <c r="K76" s="52">
        <f>SUM(C69:P69)</f>
        <v>0</v>
      </c>
      <c r="L76" s="30"/>
      <c r="M76" s="12"/>
      <c r="N76" s="12"/>
      <c r="O76" s="12"/>
      <c r="P76" s="14"/>
    </row>
    <row r="77" spans="1:16" x14ac:dyDescent="0.2">
      <c r="A77" s="11"/>
      <c r="B77" s="12"/>
      <c r="C77" s="12"/>
      <c r="D77" s="12"/>
      <c r="E77" s="12"/>
      <c r="F77" s="31"/>
      <c r="G77" s="12"/>
      <c r="H77" s="34" t="s">
        <v>120</v>
      </c>
      <c r="I77" s="12"/>
      <c r="J77" s="12"/>
      <c r="K77" s="52">
        <f>N39</f>
        <v>0</v>
      </c>
      <c r="L77" s="30"/>
      <c r="M77" s="12"/>
      <c r="N77" s="12"/>
      <c r="O77" s="12"/>
      <c r="P77" s="14"/>
    </row>
    <row r="78" spans="1:16" x14ac:dyDescent="0.2">
      <c r="A78" s="32" t="s">
        <v>121</v>
      </c>
      <c r="B78" s="33"/>
      <c r="C78" s="33"/>
      <c r="D78" s="33"/>
      <c r="E78" s="33"/>
      <c r="F78" s="33" t="s">
        <v>89</v>
      </c>
      <c r="G78" s="12"/>
      <c r="H78" s="34" t="s">
        <v>122</v>
      </c>
      <c r="I78" s="12"/>
      <c r="J78" s="12"/>
      <c r="K78" s="52">
        <f>K75+K76-K77</f>
        <v>0</v>
      </c>
      <c r="L78" s="30"/>
      <c r="M78" s="12"/>
      <c r="N78" s="12"/>
      <c r="O78" s="12"/>
      <c r="P78" s="14"/>
    </row>
    <row r="79" spans="1:16" x14ac:dyDescent="0.2">
      <c r="A79" s="11" t="s">
        <v>100</v>
      </c>
      <c r="B79" s="12"/>
      <c r="C79" s="12"/>
      <c r="D79" s="12"/>
      <c r="E79" s="12"/>
      <c r="F79" s="12"/>
      <c r="G79" s="12"/>
      <c r="H79" s="29"/>
      <c r="I79" s="12"/>
      <c r="J79" s="12"/>
      <c r="K79" s="54"/>
      <c r="L79" s="30"/>
      <c r="M79" s="12"/>
      <c r="N79" s="12"/>
      <c r="O79" s="12"/>
      <c r="P79" s="14"/>
    </row>
    <row r="80" spans="1:16" x14ac:dyDescent="0.2">
      <c r="A80" s="11"/>
      <c r="B80" s="12"/>
      <c r="C80" s="12"/>
      <c r="D80" s="12"/>
      <c r="E80" s="12"/>
      <c r="F80" s="12"/>
      <c r="G80" s="12"/>
      <c r="H80" s="55" t="s">
        <v>123</v>
      </c>
      <c r="I80" s="12"/>
      <c r="J80" s="12"/>
      <c r="K80" s="52">
        <f>SUM(C62:P62)</f>
        <v>0</v>
      </c>
      <c r="L80" s="30"/>
      <c r="M80" s="12"/>
      <c r="N80" s="12"/>
      <c r="O80" s="12"/>
      <c r="P80" s="14"/>
    </row>
    <row r="81" spans="1:16" ht="13.5" thickBot="1" x14ac:dyDescent="0.25">
      <c r="A81" s="11"/>
      <c r="B81" s="12"/>
      <c r="C81" s="12"/>
      <c r="D81" s="12"/>
      <c r="E81" s="12"/>
      <c r="F81" s="12"/>
      <c r="G81" s="12"/>
      <c r="H81" s="36"/>
      <c r="I81" s="37"/>
      <c r="J81" s="37"/>
      <c r="K81" s="37"/>
      <c r="L81" s="38"/>
      <c r="M81" s="12"/>
      <c r="N81" s="12"/>
      <c r="O81" s="12"/>
      <c r="P81" s="14"/>
    </row>
    <row r="82" spans="1:16" ht="13.5" thickBot="1" x14ac:dyDescent="0.25">
      <c r="A82" s="39"/>
      <c r="B82" s="40"/>
      <c r="C82" s="40"/>
      <c r="D82" s="40"/>
      <c r="E82" s="40"/>
      <c r="F82" s="40"/>
      <c r="G82" s="40"/>
      <c r="H82" s="40"/>
      <c r="I82" s="40"/>
      <c r="J82" s="40"/>
      <c r="K82" s="40"/>
      <c r="L82" s="40"/>
      <c r="M82" s="40"/>
      <c r="N82" s="40"/>
      <c r="O82" s="40"/>
      <c r="P82" s="41"/>
    </row>
    <row r="83" spans="1:16" ht="13.5" thickTop="1" x14ac:dyDescent="0.2"/>
    <row r="85" spans="1:16" x14ac:dyDescent="0.2">
      <c r="D85" s="56"/>
    </row>
    <row r="86" spans="1:16" x14ac:dyDescent="0.2">
      <c r="D86" s="56"/>
    </row>
    <row r="87" spans="1:16" x14ac:dyDescent="0.2">
      <c r="D87" s="56"/>
    </row>
    <row r="88" spans="1:16" x14ac:dyDescent="0.2">
      <c r="D88" s="56"/>
    </row>
    <row r="89" spans="1:16" x14ac:dyDescent="0.2">
      <c r="D89" s="56"/>
    </row>
  </sheetData>
  <sheetProtection algorithmName="SHA-512" hashValue="YHY5cD/TagARn7d/aGh+Zbl7Fsnl7tdxQrJhZrcg6opbfUvPVi4+n0Om7Gw6nQiNZLONM2TQOehEpG4kOi3wAQ==" saltValue="fH8A0fcnYFrRAMg8KARN/Q==" spinCount="100000" sheet="1" objects="1" scenarios="1"/>
  <mergeCells count="7">
    <mergeCell ref="D3:G3"/>
    <mergeCell ref="D5:G5"/>
    <mergeCell ref="M2:P2"/>
    <mergeCell ref="J34:M34"/>
    <mergeCell ref="M3:P3"/>
    <mergeCell ref="M4:P4"/>
    <mergeCell ref="M5:P5"/>
  </mergeCells>
  <hyperlinks>
    <hyperlink ref="M4:M5" r:id="rId1" display="     View Leave and " xr:uid="{059E2AEF-12B6-44F2-B820-A8B08AC9B962}"/>
    <hyperlink ref="M3" r:id="rId2" display="ESS to apply for Leave" xr:uid="{8215B3F2-2884-4B64-817F-70F319997897}"/>
    <hyperlink ref="M4" r:id="rId3" display="View Leave, Attendance and " xr:uid="{69FFF70F-27E5-4469-A74F-F249FD62A284}"/>
    <hyperlink ref="M5" r:id="rId4" display="Overtime Policies (HUPP 5.6)" xr:uid="{E1841BB4-A86A-4393-83EC-0EFE64AFA3FD}"/>
    <hyperlink ref="M4:P4" r:id="rId5" display="Leave Entitlements" xr:uid="{62C35BC6-FAE1-47E1-A2D1-43DBFA2295DC}"/>
    <hyperlink ref="M5:P5" r:id="rId6" display="Attendance, Hours of Work and Overtime Procedures" xr:uid="{23FD540E-95BC-444C-BCDD-1E0EF1CD3F16}"/>
    <hyperlink ref="M3:P3" r:id="rId7" display="Workday to apply for Leave" xr:uid="{F400373F-A389-4AD5-9A1B-081FCEF5FC61}"/>
  </hyperlinks>
  <pageMargins left="0.2" right="0.23" top="0.37" bottom="0.2" header="0.35" footer="0.2"/>
  <pageSetup paperSize="9" scale="94" fitToHeight="2" orientation="landscape" horizontalDpi="4294967295" verticalDpi="4294967295" r:id="rId8"/>
  <headerFooter alignWithMargins="0"/>
  <rowBreaks count="1" manualBreakCount="1">
    <brk id="44" max="16383" man="1"/>
  </rowBreaks>
  <drawing r:id="rId9"/>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3">
    <tabColor theme="5"/>
    <pageSetUpPr autoPageBreaks="0"/>
  </sheetPr>
  <dimension ref="A1:Q89"/>
  <sheetViews>
    <sheetView zoomScaleNormal="100" workbookViewId="0">
      <selection sqref="A1:XFD1048576"/>
    </sheetView>
  </sheetViews>
  <sheetFormatPr defaultColWidth="11.42578125" defaultRowHeight="12.75" x14ac:dyDescent="0.2"/>
  <sheetData>
    <row r="1" spans="1:17" ht="22.5" customHeight="1" x14ac:dyDescent="0.25">
      <c r="A1" s="155"/>
      <c r="B1" s="27"/>
      <c r="C1" s="156" t="s">
        <v>0</v>
      </c>
      <c r="D1" s="27"/>
      <c r="E1" s="27"/>
      <c r="F1" s="27"/>
      <c r="G1" s="157"/>
      <c r="H1" s="158"/>
      <c r="I1" s="159"/>
      <c r="J1" s="158"/>
      <c r="K1" s="160"/>
      <c r="L1" s="27"/>
      <c r="M1" s="27"/>
      <c r="N1" s="27"/>
      <c r="O1" s="27"/>
      <c r="P1" s="28"/>
    </row>
    <row r="2" spans="1:17" ht="12.75" customHeight="1" x14ac:dyDescent="0.2">
      <c r="A2" s="60"/>
      <c r="B2" s="12"/>
      <c r="C2" s="184" t="s">
        <v>36</v>
      </c>
      <c r="D2" s="185">
        <f>SUM( '22Oct-4Nov'!D2,14)</f>
        <v>43408</v>
      </c>
      <c r="E2" s="186" t="s">
        <v>37</v>
      </c>
      <c r="F2" s="187"/>
      <c r="G2" s="188"/>
      <c r="H2" s="189" t="s">
        <v>38</v>
      </c>
      <c r="I2" s="190"/>
      <c r="J2" s="190"/>
      <c r="K2" s="190"/>
      <c r="L2" s="191">
        <f>+'22Oct-4Nov'!K41</f>
        <v>-64.041666666666671</v>
      </c>
      <c r="M2" s="306" t="s">
        <v>39</v>
      </c>
      <c r="N2" s="307"/>
      <c r="O2" s="307"/>
      <c r="P2" s="308"/>
    </row>
    <row r="3" spans="1:17" ht="12.75" customHeight="1" x14ac:dyDescent="0.2">
      <c r="A3" s="60"/>
      <c r="B3" s="12"/>
      <c r="C3" s="118" t="s">
        <v>40</v>
      </c>
      <c r="D3" s="302" t="str">
        <f>+'22Oct-4Nov'!D3</f>
        <v>Your Name Goes here</v>
      </c>
      <c r="E3" s="303"/>
      <c r="F3" s="303"/>
      <c r="G3" s="304"/>
      <c r="H3" s="122"/>
      <c r="I3" s="120"/>
      <c r="J3" s="120"/>
      <c r="K3" s="120"/>
      <c r="L3" s="121"/>
      <c r="M3" s="309" t="s">
        <v>42</v>
      </c>
      <c r="N3" s="310"/>
      <c r="O3" s="310"/>
      <c r="P3" s="311"/>
    </row>
    <row r="4" spans="1:17" x14ac:dyDescent="0.2">
      <c r="A4" s="60"/>
      <c r="B4" s="12"/>
      <c r="C4" s="118" t="s">
        <v>43</v>
      </c>
      <c r="D4" s="149" t="str">
        <f>+'22Oct-4Nov'!D4</f>
        <v>Pos no.</v>
      </c>
      <c r="E4" s="150"/>
      <c r="F4" s="214" t="s">
        <v>127</v>
      </c>
      <c r="G4" s="151" t="str">
        <f>'22Oct-4Nov'!G4</f>
        <v>Emp ID</v>
      </c>
      <c r="H4" s="122" t="s">
        <v>47</v>
      </c>
      <c r="I4" s="122"/>
      <c r="J4" s="120"/>
      <c r="K4" s="120"/>
      <c r="L4" s="123">
        <f>'22Oct-4Nov'!K78</f>
        <v>0</v>
      </c>
      <c r="M4" s="309" t="s">
        <v>48</v>
      </c>
      <c r="N4" s="310"/>
      <c r="O4" s="310"/>
      <c r="P4" s="311"/>
    </row>
    <row r="5" spans="1:17" ht="13.5" customHeight="1" x14ac:dyDescent="0.2">
      <c r="A5" s="60"/>
      <c r="B5" s="12"/>
      <c r="C5" s="192" t="s">
        <v>49</v>
      </c>
      <c r="D5" s="315" t="str">
        <f>+'22Oct-4Nov'!D5</f>
        <v>Your Unit Name goes here</v>
      </c>
      <c r="E5" s="316"/>
      <c r="F5" s="316"/>
      <c r="G5" s="317"/>
      <c r="H5" s="193" t="s">
        <v>51</v>
      </c>
      <c r="I5" s="193"/>
      <c r="J5" s="194"/>
      <c r="K5" s="194"/>
      <c r="L5" s="195" t="str">
        <f>'22Oct-4Nov'!L5</f>
        <v>FLEX</v>
      </c>
      <c r="M5" s="312" t="s">
        <v>53</v>
      </c>
      <c r="N5" s="313"/>
      <c r="O5" s="313"/>
      <c r="P5" s="314"/>
    </row>
    <row r="6" spans="1:17" x14ac:dyDescent="0.2">
      <c r="A6" s="60"/>
      <c r="B6" s="13"/>
      <c r="C6" s="182" t="s">
        <v>54</v>
      </c>
      <c r="D6" s="146" t="s">
        <v>55</v>
      </c>
      <c r="E6" s="146" t="s">
        <v>56</v>
      </c>
      <c r="F6" s="146" t="s">
        <v>57</v>
      </c>
      <c r="G6" s="146" t="s">
        <v>58</v>
      </c>
      <c r="H6" s="146" t="s">
        <v>59</v>
      </c>
      <c r="I6" s="146" t="s">
        <v>60</v>
      </c>
      <c r="J6" s="146" t="s">
        <v>54</v>
      </c>
      <c r="K6" s="146" t="s">
        <v>55</v>
      </c>
      <c r="L6" s="146" t="s">
        <v>56</v>
      </c>
      <c r="M6" s="146" t="s">
        <v>57</v>
      </c>
      <c r="N6" s="146" t="s">
        <v>58</v>
      </c>
      <c r="O6" s="146" t="s">
        <v>59</v>
      </c>
      <c r="P6" s="183" t="s">
        <v>60</v>
      </c>
    </row>
    <row r="7" spans="1:17" ht="13.5" thickBot="1" x14ac:dyDescent="0.25">
      <c r="A7" s="60"/>
      <c r="B7" s="13"/>
      <c r="C7" s="114">
        <f>D2</f>
        <v>43408</v>
      </c>
      <c r="D7" s="115">
        <f>$C$7+1</f>
        <v>43409</v>
      </c>
      <c r="E7" s="115">
        <f>$C$7+2</f>
        <v>43410</v>
      </c>
      <c r="F7" s="115">
        <f>$C$7+3</f>
        <v>43411</v>
      </c>
      <c r="G7" s="115">
        <f>$C$7+4</f>
        <v>43412</v>
      </c>
      <c r="H7" s="115">
        <f>$C$7+5</f>
        <v>43413</v>
      </c>
      <c r="I7" s="115">
        <f>$C$7+6</f>
        <v>43414</v>
      </c>
      <c r="J7" s="115">
        <f>$C$7+7</f>
        <v>43415</v>
      </c>
      <c r="K7" s="115">
        <f>$C$7+8</f>
        <v>43416</v>
      </c>
      <c r="L7" s="115">
        <f>$C$7+9</f>
        <v>43417</v>
      </c>
      <c r="M7" s="115">
        <f>$C$7+10</f>
        <v>43418</v>
      </c>
      <c r="N7" s="115">
        <f>$C$7+11</f>
        <v>43419</v>
      </c>
      <c r="O7" s="115">
        <f>$C$7+12</f>
        <v>43420</v>
      </c>
      <c r="P7" s="162">
        <f>$C$7+13</f>
        <v>43421</v>
      </c>
      <c r="Q7" s="1"/>
    </row>
    <row r="8" spans="1:17" ht="13.5" thickBot="1" x14ac:dyDescent="0.25">
      <c r="A8" s="118" t="s">
        <v>61</v>
      </c>
      <c r="B8" s="120"/>
      <c r="C8" s="220">
        <f>'22Oct-4Nov'!C8</f>
        <v>0</v>
      </c>
      <c r="D8" s="227">
        <f>'22Oct-4Nov'!D8</f>
        <v>0</v>
      </c>
      <c r="E8" s="230">
        <f>'22Oct-4Nov'!E8</f>
        <v>0.30208333333333331</v>
      </c>
      <c r="F8" s="228">
        <f>'22Oct-4Nov'!F8</f>
        <v>0.30208333333333331</v>
      </c>
      <c r="G8" s="230">
        <f>'22Oct-4Nov'!G8</f>
        <v>0.30208333333333331</v>
      </c>
      <c r="H8" s="228">
        <f>'22Oct-4Nov'!H8</f>
        <v>0.30208333333333331</v>
      </c>
      <c r="I8" s="230">
        <f>'22Oct-4Nov'!I8</f>
        <v>0.30208333333333331</v>
      </c>
      <c r="J8" s="227">
        <f>'22Oct-4Nov'!J8</f>
        <v>0</v>
      </c>
      <c r="K8" s="227">
        <f>'22Oct-4Nov'!K8</f>
        <v>0</v>
      </c>
      <c r="L8" s="230">
        <f>'22Oct-4Nov'!L8</f>
        <v>0.30208333333333331</v>
      </c>
      <c r="M8" s="228">
        <f>'22Oct-4Nov'!M8</f>
        <v>0.30208333333333331</v>
      </c>
      <c r="N8" s="230">
        <f>'22Oct-4Nov'!N8</f>
        <v>0.30208333333333331</v>
      </c>
      <c r="O8" s="228">
        <f>'22Oct-4Nov'!O8</f>
        <v>0.30208333333333331</v>
      </c>
      <c r="P8" s="230">
        <f>'22Oct-4Nov'!P8</f>
        <v>0.30208333333333331</v>
      </c>
      <c r="Q8" s="1"/>
    </row>
    <row r="9" spans="1:17" x14ac:dyDescent="0.2">
      <c r="A9" s="163" t="s">
        <v>62</v>
      </c>
      <c r="B9" s="98" t="s">
        <v>63</v>
      </c>
      <c r="C9" s="221">
        <v>0</v>
      </c>
      <c r="D9" s="221">
        <v>0</v>
      </c>
      <c r="E9" s="231">
        <v>0</v>
      </c>
      <c r="F9" s="229">
        <v>0</v>
      </c>
      <c r="G9" s="231">
        <v>0</v>
      </c>
      <c r="H9" s="229">
        <v>0</v>
      </c>
      <c r="I9" s="231">
        <v>0</v>
      </c>
      <c r="J9" s="221">
        <v>0</v>
      </c>
      <c r="K9" s="221">
        <v>0</v>
      </c>
      <c r="L9" s="231">
        <v>0</v>
      </c>
      <c r="M9" s="229">
        <v>0</v>
      </c>
      <c r="N9" s="231">
        <v>0</v>
      </c>
      <c r="O9" s="229">
        <v>0</v>
      </c>
      <c r="P9" s="231">
        <v>0</v>
      </c>
    </row>
    <row r="10" spans="1:17" x14ac:dyDescent="0.2">
      <c r="A10" s="164"/>
      <c r="B10" s="98" t="s">
        <v>64</v>
      </c>
      <c r="C10" s="221">
        <v>0</v>
      </c>
      <c r="D10" s="221">
        <v>0</v>
      </c>
      <c r="E10" s="231">
        <v>0</v>
      </c>
      <c r="F10" s="229">
        <v>0</v>
      </c>
      <c r="G10" s="231">
        <v>0</v>
      </c>
      <c r="H10" s="229">
        <v>0</v>
      </c>
      <c r="I10" s="231">
        <v>0</v>
      </c>
      <c r="J10" s="221">
        <v>0</v>
      </c>
      <c r="K10" s="221">
        <v>0</v>
      </c>
      <c r="L10" s="231">
        <v>0</v>
      </c>
      <c r="M10" s="229">
        <v>0</v>
      </c>
      <c r="N10" s="231">
        <v>0</v>
      </c>
      <c r="O10" s="229">
        <v>0</v>
      </c>
      <c r="P10" s="231">
        <v>0</v>
      </c>
    </row>
    <row r="11" spans="1:17" x14ac:dyDescent="0.2">
      <c r="A11" s="164"/>
      <c r="B11" s="98" t="s">
        <v>63</v>
      </c>
      <c r="C11" s="221"/>
      <c r="D11" s="221"/>
      <c r="E11" s="231"/>
      <c r="F11" s="229"/>
      <c r="G11" s="231"/>
      <c r="H11" s="229"/>
      <c r="I11" s="231"/>
      <c r="J11" s="221"/>
      <c r="K11" s="221"/>
      <c r="L11" s="231"/>
      <c r="M11" s="229"/>
      <c r="N11" s="231"/>
      <c r="O11" s="229"/>
      <c r="P11" s="236"/>
    </row>
    <row r="12" spans="1:17" x14ac:dyDescent="0.2">
      <c r="A12" s="164"/>
      <c r="B12" s="98" t="s">
        <v>64</v>
      </c>
      <c r="C12" s="221"/>
      <c r="D12" s="221"/>
      <c r="E12" s="231"/>
      <c r="F12" s="229"/>
      <c r="G12" s="231"/>
      <c r="H12" s="229"/>
      <c r="I12" s="231"/>
      <c r="J12" s="221"/>
      <c r="K12" s="221"/>
      <c r="L12" s="231"/>
      <c r="M12" s="229"/>
      <c r="N12" s="231"/>
      <c r="O12" s="229"/>
      <c r="P12" s="236"/>
    </row>
    <row r="13" spans="1:17" ht="13.5" thickBot="1" x14ac:dyDescent="0.25">
      <c r="A13" s="165"/>
      <c r="B13" s="99" t="s">
        <v>65</v>
      </c>
      <c r="C13" s="100">
        <f t="shared" ref="C13:P13" si="0">(C10-C9)+(C12-C11)</f>
        <v>0</v>
      </c>
      <c r="D13" s="100">
        <f t="shared" si="0"/>
        <v>0</v>
      </c>
      <c r="E13" s="100">
        <f t="shared" si="0"/>
        <v>0</v>
      </c>
      <c r="F13" s="100">
        <f t="shared" si="0"/>
        <v>0</v>
      </c>
      <c r="G13" s="100">
        <f t="shared" si="0"/>
        <v>0</v>
      </c>
      <c r="H13" s="100">
        <f t="shared" si="0"/>
        <v>0</v>
      </c>
      <c r="I13" s="100">
        <f t="shared" si="0"/>
        <v>0</v>
      </c>
      <c r="J13" s="100">
        <f t="shared" si="0"/>
        <v>0</v>
      </c>
      <c r="K13" s="100">
        <f t="shared" si="0"/>
        <v>0</v>
      </c>
      <c r="L13" s="100">
        <f t="shared" si="0"/>
        <v>0</v>
      </c>
      <c r="M13" s="100">
        <f t="shared" si="0"/>
        <v>0</v>
      </c>
      <c r="N13" s="100">
        <f t="shared" si="0"/>
        <v>0</v>
      </c>
      <c r="O13" s="100">
        <f t="shared" si="0"/>
        <v>0</v>
      </c>
      <c r="P13" s="166">
        <f t="shared" si="0"/>
        <v>0</v>
      </c>
    </row>
    <row r="14" spans="1:17" x14ac:dyDescent="0.2">
      <c r="A14" s="167" t="s">
        <v>66</v>
      </c>
      <c r="B14" s="101" t="s">
        <v>63</v>
      </c>
      <c r="C14" s="222">
        <v>0</v>
      </c>
      <c r="D14" s="222">
        <v>0</v>
      </c>
      <c r="E14" s="232">
        <v>0</v>
      </c>
      <c r="F14" s="240">
        <v>0</v>
      </c>
      <c r="G14" s="232">
        <v>0</v>
      </c>
      <c r="H14" s="240">
        <v>0</v>
      </c>
      <c r="I14" s="232">
        <v>0</v>
      </c>
      <c r="J14" s="222">
        <v>0</v>
      </c>
      <c r="K14" s="222">
        <v>0</v>
      </c>
      <c r="L14" s="231">
        <v>0</v>
      </c>
      <c r="M14" s="240">
        <v>0</v>
      </c>
      <c r="N14" s="231">
        <v>0</v>
      </c>
      <c r="O14" s="240">
        <v>0</v>
      </c>
      <c r="P14" s="231">
        <v>0</v>
      </c>
    </row>
    <row r="15" spans="1:17" x14ac:dyDescent="0.2">
      <c r="A15" s="164"/>
      <c r="B15" s="98" t="s">
        <v>64</v>
      </c>
      <c r="C15" s="221">
        <v>0</v>
      </c>
      <c r="D15" s="221">
        <v>0</v>
      </c>
      <c r="E15" s="231">
        <v>0</v>
      </c>
      <c r="F15" s="229">
        <v>0</v>
      </c>
      <c r="G15" s="231">
        <v>0</v>
      </c>
      <c r="H15" s="229">
        <v>0</v>
      </c>
      <c r="I15" s="231">
        <v>0</v>
      </c>
      <c r="J15" s="221">
        <v>0</v>
      </c>
      <c r="K15" s="221">
        <v>0</v>
      </c>
      <c r="L15" s="231">
        <v>0</v>
      </c>
      <c r="M15" s="229">
        <v>0</v>
      </c>
      <c r="N15" s="231">
        <v>0</v>
      </c>
      <c r="O15" s="229">
        <v>0</v>
      </c>
      <c r="P15" s="231">
        <v>0</v>
      </c>
    </row>
    <row r="16" spans="1:17" x14ac:dyDescent="0.2">
      <c r="A16" s="164"/>
      <c r="B16" s="98" t="s">
        <v>63</v>
      </c>
      <c r="C16" s="221"/>
      <c r="D16" s="221"/>
      <c r="E16" s="231"/>
      <c r="F16" s="229"/>
      <c r="G16" s="231"/>
      <c r="H16" s="229"/>
      <c r="I16" s="231"/>
      <c r="J16" s="221"/>
      <c r="K16" s="221"/>
      <c r="L16" s="231"/>
      <c r="M16" s="229"/>
      <c r="N16" s="231"/>
      <c r="O16" s="229"/>
      <c r="P16" s="236"/>
    </row>
    <row r="17" spans="1:16" x14ac:dyDescent="0.2">
      <c r="A17" s="164"/>
      <c r="B17" s="98" t="s">
        <v>64</v>
      </c>
      <c r="C17" s="221"/>
      <c r="D17" s="221"/>
      <c r="E17" s="231"/>
      <c r="F17" s="229"/>
      <c r="G17" s="231"/>
      <c r="H17" s="229"/>
      <c r="I17" s="231"/>
      <c r="J17" s="221"/>
      <c r="K17" s="221"/>
      <c r="L17" s="231"/>
      <c r="M17" s="229"/>
      <c r="N17" s="231"/>
      <c r="O17" s="229"/>
      <c r="P17" s="236"/>
    </row>
    <row r="18" spans="1:16" ht="13.5" thickBot="1" x14ac:dyDescent="0.25">
      <c r="A18" s="164"/>
      <c r="B18" s="102" t="s">
        <v>65</v>
      </c>
      <c r="C18" s="100">
        <f t="shared" ref="C18:P18" si="1">(C15-C14)+(C17-C16)</f>
        <v>0</v>
      </c>
      <c r="D18" s="100">
        <f t="shared" si="1"/>
        <v>0</v>
      </c>
      <c r="E18" s="100">
        <f t="shared" si="1"/>
        <v>0</v>
      </c>
      <c r="F18" s="100">
        <f t="shared" si="1"/>
        <v>0</v>
      </c>
      <c r="G18" s="100">
        <f t="shared" si="1"/>
        <v>0</v>
      </c>
      <c r="H18" s="100">
        <f t="shared" si="1"/>
        <v>0</v>
      </c>
      <c r="I18" s="100">
        <f t="shared" si="1"/>
        <v>0</v>
      </c>
      <c r="J18" s="100">
        <f t="shared" si="1"/>
        <v>0</v>
      </c>
      <c r="K18" s="100">
        <f t="shared" si="1"/>
        <v>0</v>
      </c>
      <c r="L18" s="100">
        <f t="shared" si="1"/>
        <v>0</v>
      </c>
      <c r="M18" s="100">
        <f t="shared" si="1"/>
        <v>0</v>
      </c>
      <c r="N18" s="100">
        <f t="shared" si="1"/>
        <v>0</v>
      </c>
      <c r="O18" s="100">
        <f t="shared" si="1"/>
        <v>0</v>
      </c>
      <c r="P18" s="166">
        <f t="shared" si="1"/>
        <v>0</v>
      </c>
    </row>
    <row r="19" spans="1:16" ht="13.5" thickBot="1" x14ac:dyDescent="0.25">
      <c r="A19" s="168" t="s">
        <v>67</v>
      </c>
      <c r="B19" s="103"/>
      <c r="C19" s="104">
        <f t="shared" ref="C19:P19" si="2">C13+C18</f>
        <v>0</v>
      </c>
      <c r="D19" s="104">
        <f t="shared" si="2"/>
        <v>0</v>
      </c>
      <c r="E19" s="104">
        <f t="shared" si="2"/>
        <v>0</v>
      </c>
      <c r="F19" s="104">
        <f t="shared" si="2"/>
        <v>0</v>
      </c>
      <c r="G19" s="104">
        <f t="shared" si="2"/>
        <v>0</v>
      </c>
      <c r="H19" s="104">
        <f t="shared" si="2"/>
        <v>0</v>
      </c>
      <c r="I19" s="104">
        <f t="shared" si="2"/>
        <v>0</v>
      </c>
      <c r="J19" s="104">
        <f t="shared" si="2"/>
        <v>0</v>
      </c>
      <c r="K19" s="104">
        <f t="shared" si="2"/>
        <v>0</v>
      </c>
      <c r="L19" s="104">
        <f t="shared" si="2"/>
        <v>0</v>
      </c>
      <c r="M19" s="104">
        <f t="shared" si="2"/>
        <v>0</v>
      </c>
      <c r="N19" s="104">
        <f t="shared" si="2"/>
        <v>0</v>
      </c>
      <c r="O19" s="104">
        <f t="shared" si="2"/>
        <v>0</v>
      </c>
      <c r="P19" s="169">
        <f t="shared" si="2"/>
        <v>0</v>
      </c>
    </row>
    <row r="20" spans="1:16" x14ac:dyDescent="0.2">
      <c r="A20" s="164"/>
      <c r="B20" s="105" t="s">
        <v>68</v>
      </c>
      <c r="C20" s="221"/>
      <c r="D20" s="221"/>
      <c r="E20" s="231"/>
      <c r="F20" s="229"/>
      <c r="G20" s="231"/>
      <c r="H20" s="229"/>
      <c r="I20" s="231"/>
      <c r="J20" s="221"/>
      <c r="K20" s="221"/>
      <c r="L20" s="231"/>
      <c r="M20" s="229"/>
      <c r="N20" s="231"/>
      <c r="O20" s="229"/>
      <c r="P20" s="236"/>
    </row>
    <row r="21" spans="1:16" x14ac:dyDescent="0.2">
      <c r="A21" s="167" t="s">
        <v>70</v>
      </c>
      <c r="B21" s="105" t="s">
        <v>71</v>
      </c>
      <c r="C21" s="221"/>
      <c r="D21" s="221"/>
      <c r="E21" s="231"/>
      <c r="F21" s="229"/>
      <c r="G21" s="231"/>
      <c r="H21" s="229"/>
      <c r="I21" s="231"/>
      <c r="J21" s="221"/>
      <c r="K21" s="221"/>
      <c r="L21" s="231"/>
      <c r="M21" s="229"/>
      <c r="N21" s="231"/>
      <c r="O21" s="229"/>
      <c r="P21" s="236"/>
    </row>
    <row r="22" spans="1:16" x14ac:dyDescent="0.2">
      <c r="A22" s="167" t="s">
        <v>72</v>
      </c>
      <c r="B22" s="105" t="s">
        <v>73</v>
      </c>
      <c r="C22" s="221"/>
      <c r="D22" s="221"/>
      <c r="E22" s="231"/>
      <c r="F22" s="229"/>
      <c r="G22" s="231"/>
      <c r="H22" s="229"/>
      <c r="I22" s="231"/>
      <c r="J22" s="221"/>
      <c r="K22" s="221"/>
      <c r="L22" s="231"/>
      <c r="M22" s="229"/>
      <c r="N22" s="231"/>
      <c r="O22" s="229"/>
      <c r="P22" s="236"/>
    </row>
    <row r="23" spans="1:16" x14ac:dyDescent="0.2">
      <c r="A23" s="167" t="s">
        <v>74</v>
      </c>
      <c r="B23" s="105" t="s">
        <v>75</v>
      </c>
      <c r="C23" s="221"/>
      <c r="D23" s="221"/>
      <c r="E23" s="231"/>
      <c r="F23" s="229"/>
      <c r="G23" s="231"/>
      <c r="H23" s="229"/>
      <c r="I23" s="231"/>
      <c r="J23" s="221"/>
      <c r="K23" s="221"/>
      <c r="L23" s="231"/>
      <c r="M23" s="229"/>
      <c r="N23" s="231"/>
      <c r="O23" s="229"/>
      <c r="P23" s="236"/>
    </row>
    <row r="24" spans="1:16" x14ac:dyDescent="0.2">
      <c r="A24" s="167" t="s">
        <v>76</v>
      </c>
      <c r="B24" s="105" t="s">
        <v>77</v>
      </c>
      <c r="C24" s="223"/>
      <c r="D24" s="221"/>
      <c r="E24" s="231"/>
      <c r="F24" s="229"/>
      <c r="G24" s="231"/>
      <c r="H24" s="229"/>
      <c r="I24" s="231"/>
      <c r="J24" s="221"/>
      <c r="K24" s="221"/>
      <c r="L24" s="231"/>
      <c r="M24" s="229"/>
      <c r="N24" s="231"/>
      <c r="O24" s="229"/>
      <c r="P24" s="236"/>
    </row>
    <row r="25" spans="1:16" ht="13.5" thickBot="1" x14ac:dyDescent="0.25">
      <c r="A25" s="164"/>
      <c r="B25" s="106" t="s">
        <v>78</v>
      </c>
      <c r="C25" s="224"/>
      <c r="D25" s="224"/>
      <c r="E25" s="233"/>
      <c r="F25" s="241"/>
      <c r="G25" s="233"/>
      <c r="H25" s="241"/>
      <c r="I25" s="233"/>
      <c r="J25" s="224"/>
      <c r="K25" s="224"/>
      <c r="L25" s="233"/>
      <c r="M25" s="241"/>
      <c r="N25" s="233"/>
      <c r="O25" s="241"/>
      <c r="P25" s="237"/>
    </row>
    <row r="26" spans="1:16" ht="13.5" thickBot="1" x14ac:dyDescent="0.25">
      <c r="A26" s="170" t="s">
        <v>79</v>
      </c>
      <c r="B26" s="107"/>
      <c r="C26" s="108">
        <f t="shared" ref="C26:P26" si="3">SUM(C20:C25)</f>
        <v>0</v>
      </c>
      <c r="D26" s="108">
        <f t="shared" si="3"/>
        <v>0</v>
      </c>
      <c r="E26" s="108">
        <f t="shared" si="3"/>
        <v>0</v>
      </c>
      <c r="F26" s="108">
        <f t="shared" si="3"/>
        <v>0</v>
      </c>
      <c r="G26" s="108">
        <f t="shared" si="3"/>
        <v>0</v>
      </c>
      <c r="H26" s="108">
        <f t="shared" si="3"/>
        <v>0</v>
      </c>
      <c r="I26" s="108">
        <f t="shared" si="3"/>
        <v>0</v>
      </c>
      <c r="J26" s="108">
        <f t="shared" si="3"/>
        <v>0</v>
      </c>
      <c r="K26" s="108">
        <f t="shared" si="3"/>
        <v>0</v>
      </c>
      <c r="L26" s="108">
        <f t="shared" si="3"/>
        <v>0</v>
      </c>
      <c r="M26" s="108">
        <f t="shared" si="3"/>
        <v>0</v>
      </c>
      <c r="N26" s="108">
        <f t="shared" si="3"/>
        <v>0</v>
      </c>
      <c r="O26" s="108">
        <f t="shared" si="3"/>
        <v>0</v>
      </c>
      <c r="P26" s="171">
        <f t="shared" si="3"/>
        <v>0</v>
      </c>
    </row>
    <row r="27" spans="1:16" ht="13.5" thickBot="1" x14ac:dyDescent="0.25">
      <c r="A27" s="172" t="s">
        <v>80</v>
      </c>
      <c r="B27" s="109"/>
      <c r="C27" s="110" t="str">
        <f t="shared" ref="C27:P27" si="4">IF(C29&gt;=C8,"0:00",C8-C29)</f>
        <v>0:00</v>
      </c>
      <c r="D27" s="110" t="str">
        <f t="shared" si="4"/>
        <v>0:00</v>
      </c>
      <c r="E27" s="110">
        <f t="shared" si="4"/>
        <v>0.30208333333333331</v>
      </c>
      <c r="F27" s="110">
        <f t="shared" si="4"/>
        <v>0.30208333333333331</v>
      </c>
      <c r="G27" s="110">
        <f t="shared" si="4"/>
        <v>0.30208333333333331</v>
      </c>
      <c r="H27" s="110">
        <f t="shared" si="4"/>
        <v>0.30208333333333331</v>
      </c>
      <c r="I27" s="110">
        <f t="shared" si="4"/>
        <v>0.30208333333333331</v>
      </c>
      <c r="J27" s="110" t="str">
        <f t="shared" si="4"/>
        <v>0:00</v>
      </c>
      <c r="K27" s="110" t="str">
        <f t="shared" si="4"/>
        <v>0:00</v>
      </c>
      <c r="L27" s="110">
        <f t="shared" si="4"/>
        <v>0.30208333333333331</v>
      </c>
      <c r="M27" s="110">
        <f t="shared" si="4"/>
        <v>0.30208333333333331</v>
      </c>
      <c r="N27" s="110">
        <f t="shared" si="4"/>
        <v>0.30208333333333331</v>
      </c>
      <c r="O27" s="110">
        <f t="shared" si="4"/>
        <v>0.30208333333333331</v>
      </c>
      <c r="P27" s="173">
        <f t="shared" si="4"/>
        <v>0.30208333333333331</v>
      </c>
    </row>
    <row r="28" spans="1:16" ht="13.5" thickBot="1" x14ac:dyDescent="0.25">
      <c r="A28" s="174" t="s">
        <v>81</v>
      </c>
      <c r="B28" s="111"/>
      <c r="C28" s="225" t="s">
        <v>82</v>
      </c>
      <c r="D28" s="225" t="s">
        <v>82</v>
      </c>
      <c r="E28" s="234" t="s">
        <v>82</v>
      </c>
      <c r="F28" s="242" t="s">
        <v>82</v>
      </c>
      <c r="G28" s="234" t="s">
        <v>82</v>
      </c>
      <c r="H28" s="242" t="s">
        <v>82</v>
      </c>
      <c r="I28" s="234" t="s">
        <v>82</v>
      </c>
      <c r="J28" s="225" t="s">
        <v>82</v>
      </c>
      <c r="K28" s="225" t="s">
        <v>82</v>
      </c>
      <c r="L28" s="234" t="s">
        <v>82</v>
      </c>
      <c r="M28" s="242" t="s">
        <v>82</v>
      </c>
      <c r="N28" s="234" t="s">
        <v>82</v>
      </c>
      <c r="O28" s="242" t="s">
        <v>82</v>
      </c>
      <c r="P28" s="238" t="s">
        <v>82</v>
      </c>
    </row>
    <row r="29" spans="1:16" ht="13.5" thickTop="1" x14ac:dyDescent="0.2">
      <c r="A29" s="175" t="s">
        <v>83</v>
      </c>
      <c r="B29" s="141"/>
      <c r="C29" s="145">
        <f t="shared" ref="C29:P29" si="5">C26+C19</f>
        <v>0</v>
      </c>
      <c r="D29" s="145">
        <f t="shared" si="5"/>
        <v>0</v>
      </c>
      <c r="E29" s="145">
        <f t="shared" si="5"/>
        <v>0</v>
      </c>
      <c r="F29" s="145">
        <f t="shared" si="5"/>
        <v>0</v>
      </c>
      <c r="G29" s="145">
        <f t="shared" si="5"/>
        <v>0</v>
      </c>
      <c r="H29" s="145">
        <f t="shared" si="5"/>
        <v>0</v>
      </c>
      <c r="I29" s="145">
        <f t="shared" si="5"/>
        <v>0</v>
      </c>
      <c r="J29" s="145">
        <f t="shared" si="5"/>
        <v>0</v>
      </c>
      <c r="K29" s="145">
        <f t="shared" si="5"/>
        <v>0</v>
      </c>
      <c r="L29" s="145">
        <f t="shared" si="5"/>
        <v>0</v>
      </c>
      <c r="M29" s="145">
        <f t="shared" si="5"/>
        <v>0</v>
      </c>
      <c r="N29" s="145">
        <f t="shared" si="5"/>
        <v>0</v>
      </c>
      <c r="O29" s="145">
        <f t="shared" si="5"/>
        <v>0</v>
      </c>
      <c r="P29" s="176">
        <f t="shared" si="5"/>
        <v>0</v>
      </c>
    </row>
    <row r="30" spans="1:16" x14ac:dyDescent="0.2">
      <c r="A30" s="177" t="s">
        <v>84</v>
      </c>
      <c r="B30" s="142"/>
      <c r="C30" s="226">
        <f>IF(L3 ="Y", 0-L2, L2)</f>
        <v>-64.041666666666671</v>
      </c>
      <c r="D30" s="226">
        <f t="shared" ref="D30:P30" si="6">C32</f>
        <v>-64.041666666666671</v>
      </c>
      <c r="E30" s="235">
        <f t="shared" si="6"/>
        <v>-64.041666666666671</v>
      </c>
      <c r="F30" s="243">
        <f t="shared" si="6"/>
        <v>-64.34375</v>
      </c>
      <c r="G30" s="235">
        <f t="shared" si="6"/>
        <v>-64.645833333333329</v>
      </c>
      <c r="H30" s="243">
        <f t="shared" si="6"/>
        <v>-64.947916666666657</v>
      </c>
      <c r="I30" s="235">
        <f t="shared" si="6"/>
        <v>-65.249999999999986</v>
      </c>
      <c r="J30" s="226">
        <f t="shared" si="6"/>
        <v>-65.552083333333314</v>
      </c>
      <c r="K30" s="226">
        <f t="shared" si="6"/>
        <v>-65.552083333333314</v>
      </c>
      <c r="L30" s="235">
        <f t="shared" si="6"/>
        <v>-65.552083333333314</v>
      </c>
      <c r="M30" s="243">
        <f t="shared" si="6"/>
        <v>-65.854166666666643</v>
      </c>
      <c r="N30" s="235">
        <f t="shared" si="6"/>
        <v>-66.156249999999972</v>
      </c>
      <c r="O30" s="243">
        <f t="shared" si="6"/>
        <v>-66.4583333333333</v>
      </c>
      <c r="P30" s="239">
        <f t="shared" si="6"/>
        <v>-66.760416666666629</v>
      </c>
    </row>
    <row r="31" spans="1:16" x14ac:dyDescent="0.2">
      <c r="A31" s="177" t="s">
        <v>85</v>
      </c>
      <c r="B31" s="142"/>
      <c r="C31" s="226">
        <f t="shared" ref="C31:P31" si="7">IF(AND(C29=0,C27=0),"0:00", C29-C8)</f>
        <v>0</v>
      </c>
      <c r="D31" s="226">
        <f t="shared" si="7"/>
        <v>0</v>
      </c>
      <c r="E31" s="235">
        <f t="shared" si="7"/>
        <v>-0.30208333333333331</v>
      </c>
      <c r="F31" s="243">
        <f t="shared" si="7"/>
        <v>-0.30208333333333331</v>
      </c>
      <c r="G31" s="235">
        <f t="shared" si="7"/>
        <v>-0.30208333333333331</v>
      </c>
      <c r="H31" s="243">
        <f t="shared" si="7"/>
        <v>-0.30208333333333331</v>
      </c>
      <c r="I31" s="235">
        <f t="shared" si="7"/>
        <v>-0.30208333333333331</v>
      </c>
      <c r="J31" s="226">
        <f t="shared" si="7"/>
        <v>0</v>
      </c>
      <c r="K31" s="226">
        <f t="shared" si="7"/>
        <v>0</v>
      </c>
      <c r="L31" s="235">
        <f t="shared" si="7"/>
        <v>-0.30208333333333331</v>
      </c>
      <c r="M31" s="243">
        <f t="shared" si="7"/>
        <v>-0.30208333333333331</v>
      </c>
      <c r="N31" s="235">
        <f t="shared" si="7"/>
        <v>-0.30208333333333331</v>
      </c>
      <c r="O31" s="243">
        <f t="shared" si="7"/>
        <v>-0.30208333333333331</v>
      </c>
      <c r="P31" s="239">
        <f t="shared" si="7"/>
        <v>-0.30208333333333331</v>
      </c>
    </row>
    <row r="32" spans="1:16" ht="13.5" thickBot="1" x14ac:dyDescent="0.25">
      <c r="A32" s="178" t="s">
        <v>86</v>
      </c>
      <c r="B32" s="143"/>
      <c r="C32" s="144">
        <f t="shared" ref="C32:P32" si="8">C30+C31</f>
        <v>-64.041666666666671</v>
      </c>
      <c r="D32" s="144">
        <f t="shared" si="8"/>
        <v>-64.041666666666671</v>
      </c>
      <c r="E32" s="144">
        <f t="shared" si="8"/>
        <v>-64.34375</v>
      </c>
      <c r="F32" s="144">
        <f t="shared" si="8"/>
        <v>-64.645833333333329</v>
      </c>
      <c r="G32" s="144">
        <f t="shared" si="8"/>
        <v>-64.947916666666657</v>
      </c>
      <c r="H32" s="144">
        <f t="shared" si="8"/>
        <v>-65.249999999999986</v>
      </c>
      <c r="I32" s="144">
        <f t="shared" si="8"/>
        <v>-65.552083333333314</v>
      </c>
      <c r="J32" s="144">
        <f t="shared" si="8"/>
        <v>-65.552083333333314</v>
      </c>
      <c r="K32" s="144">
        <f t="shared" si="8"/>
        <v>-65.552083333333314</v>
      </c>
      <c r="L32" s="144">
        <f t="shared" si="8"/>
        <v>-65.854166666666643</v>
      </c>
      <c r="M32" s="144">
        <f t="shared" si="8"/>
        <v>-66.156249999999972</v>
      </c>
      <c r="N32" s="144">
        <f t="shared" si="8"/>
        <v>-66.4583333333333</v>
      </c>
      <c r="O32" s="144">
        <f t="shared" si="8"/>
        <v>-66.760416666666629</v>
      </c>
      <c r="P32" s="179">
        <f t="shared" si="8"/>
        <v>-67.062499999999957</v>
      </c>
    </row>
    <row r="33" spans="1:16" ht="13.5" thickBot="1" x14ac:dyDescent="0.25">
      <c r="A33" s="60"/>
      <c r="B33" s="12"/>
      <c r="C33" s="12"/>
      <c r="D33" s="12"/>
      <c r="E33" s="12"/>
      <c r="F33" s="12"/>
      <c r="G33" s="12"/>
      <c r="H33" s="12"/>
      <c r="I33" s="12"/>
      <c r="J33" s="12"/>
      <c r="K33" s="12"/>
      <c r="L33" s="12"/>
      <c r="M33" s="12"/>
      <c r="N33" s="12"/>
      <c r="O33" s="12"/>
      <c r="P33" s="30"/>
    </row>
    <row r="34" spans="1:16" x14ac:dyDescent="0.2">
      <c r="A34" s="60"/>
      <c r="B34" s="57"/>
      <c r="C34" s="12"/>
      <c r="D34" s="12"/>
      <c r="E34" s="12"/>
      <c r="F34" s="12"/>
      <c r="G34" s="12"/>
      <c r="H34" s="127"/>
      <c r="I34" s="128"/>
      <c r="J34" s="305" t="s">
        <v>87</v>
      </c>
      <c r="K34" s="305"/>
      <c r="L34" s="305"/>
      <c r="M34" s="305"/>
      <c r="N34" s="128"/>
      <c r="O34" s="129"/>
      <c r="P34" s="30"/>
    </row>
    <row r="35" spans="1:16" x14ac:dyDescent="0.2">
      <c r="A35" s="60"/>
      <c r="B35" s="59"/>
      <c r="C35" s="12"/>
      <c r="D35" s="12"/>
      <c r="E35" s="12"/>
      <c r="F35" s="31"/>
      <c r="G35" s="12"/>
      <c r="H35" s="130"/>
      <c r="I35" s="91"/>
      <c r="J35" s="91"/>
      <c r="K35" s="91"/>
      <c r="L35" s="91"/>
      <c r="M35" s="91"/>
      <c r="N35" s="91"/>
      <c r="O35" s="131"/>
      <c r="P35" s="30"/>
    </row>
    <row r="36" spans="1:16" x14ac:dyDescent="0.2">
      <c r="A36" s="180" t="s">
        <v>88</v>
      </c>
      <c r="B36" s="33"/>
      <c r="C36" s="33"/>
      <c r="D36" s="33"/>
      <c r="E36" s="33"/>
      <c r="F36" s="12" t="s">
        <v>89</v>
      </c>
      <c r="G36" s="35"/>
      <c r="H36" s="132" t="s">
        <v>90</v>
      </c>
      <c r="I36" s="96"/>
      <c r="J36" s="96"/>
      <c r="K36" s="90">
        <f>C30</f>
        <v>-64.041666666666671</v>
      </c>
      <c r="L36" s="93" t="s">
        <v>91</v>
      </c>
      <c r="M36" s="91" t="s">
        <v>68</v>
      </c>
      <c r="N36" s="97">
        <f>SUM(C20:P20)</f>
        <v>0</v>
      </c>
      <c r="O36" s="131"/>
      <c r="P36" s="30"/>
    </row>
    <row r="37" spans="1:16" x14ac:dyDescent="0.2">
      <c r="A37" s="60" t="s">
        <v>92</v>
      </c>
      <c r="B37" s="12"/>
      <c r="C37" s="12"/>
      <c r="D37" s="12"/>
      <c r="E37" s="12"/>
      <c r="F37" s="12"/>
      <c r="G37" s="12"/>
      <c r="H37" s="132" t="s">
        <v>93</v>
      </c>
      <c r="I37" s="96"/>
      <c r="J37" s="96"/>
      <c r="K37" s="90">
        <f>SUM(C19:P19)</f>
        <v>0</v>
      </c>
      <c r="L37" s="91"/>
      <c r="M37" s="91" t="s">
        <v>71</v>
      </c>
      <c r="N37" s="97">
        <f>SUM(C21:P21)</f>
        <v>0</v>
      </c>
      <c r="O37" s="131"/>
      <c r="P37" s="30"/>
    </row>
    <row r="38" spans="1:16" x14ac:dyDescent="0.2">
      <c r="A38" s="60"/>
      <c r="B38" s="12"/>
      <c r="C38" s="12"/>
      <c r="D38" s="12"/>
      <c r="E38" s="12"/>
      <c r="F38" s="12"/>
      <c r="G38" s="12"/>
      <c r="H38" s="132" t="s">
        <v>94</v>
      </c>
      <c r="I38" s="96"/>
      <c r="J38" s="96"/>
      <c r="K38" s="90">
        <f>SUM(C26:P26)</f>
        <v>0</v>
      </c>
      <c r="L38" s="91"/>
      <c r="M38" s="91" t="s">
        <v>73</v>
      </c>
      <c r="N38" s="97">
        <f>SUM(C22:P22)</f>
        <v>0</v>
      </c>
      <c r="O38" s="131"/>
      <c r="P38" s="30"/>
    </row>
    <row r="39" spans="1:16" x14ac:dyDescent="0.2">
      <c r="A39" s="60"/>
      <c r="B39" s="12"/>
      <c r="C39" s="12"/>
      <c r="D39" s="12"/>
      <c r="E39" s="12"/>
      <c r="F39" s="12"/>
      <c r="G39" s="12"/>
      <c r="H39" s="132" t="s">
        <v>95</v>
      </c>
      <c r="I39" s="96"/>
      <c r="J39" s="96"/>
      <c r="K39" s="90">
        <f>SUM(C8:P8)</f>
        <v>3.0208333333333335</v>
      </c>
      <c r="L39" s="91"/>
      <c r="M39" s="91" t="s">
        <v>78</v>
      </c>
      <c r="N39" s="97">
        <f>SUM(C25:P25)</f>
        <v>0</v>
      </c>
      <c r="O39" s="131"/>
      <c r="P39" s="30"/>
    </row>
    <row r="40" spans="1:16" x14ac:dyDescent="0.2">
      <c r="A40" s="60"/>
      <c r="B40" s="12"/>
      <c r="C40" s="12"/>
      <c r="D40" s="12"/>
      <c r="E40" s="12"/>
      <c r="F40" s="31"/>
      <c r="G40" s="12"/>
      <c r="H40" s="133"/>
      <c r="I40" s="91"/>
      <c r="J40" s="91"/>
      <c r="K40" s="91"/>
      <c r="L40" s="91"/>
      <c r="M40" s="91" t="s">
        <v>96</v>
      </c>
      <c r="N40" s="97">
        <f>SUM(C24:P24)</f>
        <v>0</v>
      </c>
      <c r="O40" s="131"/>
      <c r="P40" s="30"/>
    </row>
    <row r="41" spans="1:16" x14ac:dyDescent="0.2">
      <c r="A41" s="180" t="s">
        <v>97</v>
      </c>
      <c r="B41" s="33"/>
      <c r="C41" s="33"/>
      <c r="D41" s="33"/>
      <c r="E41" s="33"/>
      <c r="F41" s="33" t="s">
        <v>89</v>
      </c>
      <c r="G41" s="12"/>
      <c r="H41" s="134"/>
      <c r="I41" s="96"/>
      <c r="J41" s="95" t="s">
        <v>98</v>
      </c>
      <c r="K41" s="97">
        <f>(SUM(K36:K38)-(K39))</f>
        <v>-67.0625</v>
      </c>
      <c r="L41" s="91"/>
      <c r="M41" s="94" t="s">
        <v>99</v>
      </c>
      <c r="N41" s="97">
        <f>SUM(C27:P27)</f>
        <v>3.0208333333333335</v>
      </c>
      <c r="O41" s="131"/>
      <c r="P41" s="30"/>
    </row>
    <row r="42" spans="1:16" ht="13.5" thickBot="1" x14ac:dyDescent="0.25">
      <c r="A42" s="60" t="s">
        <v>100</v>
      </c>
      <c r="B42" s="12"/>
      <c r="C42" s="12"/>
      <c r="D42" s="12"/>
      <c r="E42" s="12"/>
      <c r="F42" s="12"/>
      <c r="G42" s="12"/>
      <c r="H42" s="135"/>
      <c r="I42" s="136"/>
      <c r="J42" s="137" t="s">
        <v>101</v>
      </c>
      <c r="K42" s="138">
        <f>K78</f>
        <v>0</v>
      </c>
      <c r="L42" s="139"/>
      <c r="M42" s="139"/>
      <c r="N42" s="139"/>
      <c r="O42" s="140"/>
      <c r="P42" s="30"/>
    </row>
    <row r="43" spans="1:16" ht="13.5" thickBot="1" x14ac:dyDescent="0.25">
      <c r="A43" s="181"/>
      <c r="B43" s="37"/>
      <c r="C43" s="37"/>
      <c r="D43" s="37"/>
      <c r="E43" s="37"/>
      <c r="F43" s="37"/>
      <c r="G43" s="37"/>
      <c r="H43" s="37"/>
      <c r="I43" s="37"/>
      <c r="J43" s="37"/>
      <c r="K43" s="37"/>
      <c r="L43" s="37"/>
      <c r="M43" s="37"/>
      <c r="N43" s="37"/>
      <c r="O43" s="37"/>
      <c r="P43" s="38"/>
    </row>
    <row r="44" spans="1:16" ht="13.5" customHeight="1" x14ac:dyDescent="0.25">
      <c r="A44" s="155"/>
      <c r="B44" s="27"/>
      <c r="C44" s="156"/>
      <c r="D44" s="27"/>
      <c r="E44" s="27"/>
      <c r="F44" s="27"/>
      <c r="G44" s="157"/>
      <c r="H44" s="158"/>
      <c r="I44" s="159"/>
      <c r="J44" s="158"/>
      <c r="K44" s="160"/>
      <c r="L44" s="27"/>
      <c r="M44" s="27"/>
      <c r="N44" s="27"/>
      <c r="O44" s="27"/>
      <c r="P44" s="212"/>
    </row>
    <row r="45" spans="1:16" ht="13.5" customHeight="1" thickBot="1" x14ac:dyDescent="0.25">
      <c r="A45" s="12"/>
      <c r="B45" s="12"/>
      <c r="C45" s="12"/>
      <c r="D45" s="12"/>
      <c r="E45" s="12"/>
      <c r="F45" s="12"/>
      <c r="G45" s="12"/>
      <c r="H45" s="12"/>
      <c r="I45" s="12"/>
      <c r="J45" s="12"/>
      <c r="K45" s="12"/>
      <c r="L45" s="12"/>
      <c r="M45" s="12"/>
      <c r="N45" s="12"/>
      <c r="O45" s="12"/>
      <c r="P45" s="12"/>
    </row>
    <row r="46" spans="1:16" ht="19.5" thickTop="1" thickBot="1" x14ac:dyDescent="0.3">
      <c r="A46" s="3"/>
      <c r="B46" s="4"/>
      <c r="C46" s="5" t="s">
        <v>102</v>
      </c>
      <c r="D46" s="4"/>
      <c r="E46" s="4"/>
      <c r="F46" s="4"/>
      <c r="G46" s="6"/>
      <c r="H46" s="7"/>
      <c r="I46" s="8"/>
      <c r="J46" s="7"/>
      <c r="K46" s="9"/>
      <c r="L46" s="4"/>
      <c r="M46" s="4"/>
      <c r="N46" s="4"/>
      <c r="O46" s="4"/>
      <c r="P46" s="10"/>
    </row>
    <row r="47" spans="1:16" x14ac:dyDescent="0.2">
      <c r="A47" s="11"/>
      <c r="B47" s="12"/>
      <c r="C47" s="76" t="s">
        <v>36</v>
      </c>
      <c r="D47" s="196">
        <f>D2</f>
        <v>43408</v>
      </c>
      <c r="E47" s="83" t="s">
        <v>37</v>
      </c>
      <c r="F47" s="197"/>
      <c r="G47" s="79"/>
      <c r="H47" s="79"/>
      <c r="I47" s="79"/>
      <c r="J47" s="198"/>
      <c r="K47" s="79"/>
      <c r="L47" s="79"/>
      <c r="M47" s="79"/>
      <c r="N47" s="79"/>
      <c r="O47" s="79"/>
      <c r="P47" s="199"/>
    </row>
    <row r="48" spans="1:16" x14ac:dyDescent="0.2">
      <c r="A48" s="11"/>
      <c r="B48" s="12"/>
      <c r="C48" s="77" t="s">
        <v>40</v>
      </c>
      <c r="D48" s="201" t="str">
        <f>D3</f>
        <v>Your Name Goes here</v>
      </c>
      <c r="E48" s="201"/>
      <c r="F48" s="201"/>
      <c r="G48" s="80"/>
      <c r="H48" s="80"/>
      <c r="I48" s="81"/>
      <c r="J48" s="80"/>
      <c r="K48" s="80"/>
      <c r="L48" s="80"/>
      <c r="M48" s="80"/>
      <c r="N48" s="80"/>
      <c r="O48" s="80"/>
      <c r="P48" s="200"/>
    </row>
    <row r="49" spans="1:17" x14ac:dyDescent="0.2">
      <c r="A49" s="11"/>
      <c r="B49" s="12"/>
      <c r="C49" s="78" t="s">
        <v>126</v>
      </c>
      <c r="D49" s="201" t="str">
        <f>D4</f>
        <v>Pos no.</v>
      </c>
      <c r="E49" s="201"/>
      <c r="F49" s="201"/>
      <c r="G49" s="80"/>
      <c r="H49" s="201"/>
      <c r="I49" s="81"/>
      <c r="J49" s="81"/>
      <c r="K49" s="81"/>
      <c r="L49" s="80"/>
      <c r="M49" s="80"/>
      <c r="N49" s="80"/>
      <c r="O49" s="80"/>
      <c r="P49" s="200"/>
    </row>
    <row r="50" spans="1:17" ht="13.5" customHeight="1" x14ac:dyDescent="0.2">
      <c r="A50" s="11"/>
      <c r="B50" s="12"/>
      <c r="C50" s="77" t="s">
        <v>49</v>
      </c>
      <c r="D50" s="201" t="str">
        <f>D5</f>
        <v>Your Unit Name goes here</v>
      </c>
      <c r="E50" s="201"/>
      <c r="F50" s="201"/>
      <c r="G50" s="82"/>
      <c r="H50" s="82"/>
      <c r="I50" s="82"/>
      <c r="J50" s="82"/>
      <c r="K50" s="82"/>
      <c r="L50" s="82"/>
      <c r="M50" s="82"/>
      <c r="N50" s="82"/>
      <c r="O50" s="82"/>
      <c r="P50" s="202"/>
    </row>
    <row r="51" spans="1:17" x14ac:dyDescent="0.2">
      <c r="A51" s="11"/>
      <c r="B51" s="13"/>
      <c r="C51" s="84" t="s">
        <v>54</v>
      </c>
      <c r="D51" s="85" t="s">
        <v>55</v>
      </c>
      <c r="E51" s="85" t="s">
        <v>56</v>
      </c>
      <c r="F51" s="85" t="s">
        <v>57</v>
      </c>
      <c r="G51" s="85" t="s">
        <v>58</v>
      </c>
      <c r="H51" s="85" t="s">
        <v>59</v>
      </c>
      <c r="I51" s="85" t="s">
        <v>60</v>
      </c>
      <c r="J51" s="85" t="s">
        <v>54</v>
      </c>
      <c r="K51" s="85" t="s">
        <v>55</v>
      </c>
      <c r="L51" s="85" t="s">
        <v>56</v>
      </c>
      <c r="M51" s="85" t="s">
        <v>57</v>
      </c>
      <c r="N51" s="85" t="s">
        <v>58</v>
      </c>
      <c r="O51" s="85" t="s">
        <v>59</v>
      </c>
      <c r="P51" s="86" t="s">
        <v>60</v>
      </c>
    </row>
    <row r="52" spans="1:17" ht="13.5" thickBot="1" x14ac:dyDescent="0.25">
      <c r="A52" s="11"/>
      <c r="B52" s="13"/>
      <c r="C52" s="87">
        <f>C7</f>
        <v>43408</v>
      </c>
      <c r="D52" s="88">
        <f>$C$7+1</f>
        <v>43409</v>
      </c>
      <c r="E52" s="88">
        <f>$C$7+2</f>
        <v>43410</v>
      </c>
      <c r="F52" s="88">
        <f>$C$7+3</f>
        <v>43411</v>
      </c>
      <c r="G52" s="88">
        <f>$C$7+4</f>
        <v>43412</v>
      </c>
      <c r="H52" s="88">
        <f>$C$7+5</f>
        <v>43413</v>
      </c>
      <c r="I52" s="88">
        <f>$C$7+6</f>
        <v>43414</v>
      </c>
      <c r="J52" s="88">
        <f>$C$7+7</f>
        <v>43415</v>
      </c>
      <c r="K52" s="88">
        <f>$C$7+8</f>
        <v>43416</v>
      </c>
      <c r="L52" s="88">
        <f>$C$7+9</f>
        <v>43417</v>
      </c>
      <c r="M52" s="88">
        <f>$C$7+10</f>
        <v>43418</v>
      </c>
      <c r="N52" s="88">
        <f>$C$7+11</f>
        <v>43419</v>
      </c>
      <c r="O52" s="88">
        <f>$C$7+12</f>
        <v>43420</v>
      </c>
      <c r="P52" s="89">
        <f>$C$7+13</f>
        <v>43421</v>
      </c>
      <c r="Q52" s="1"/>
    </row>
    <row r="53" spans="1:17" ht="13.5" thickBot="1" x14ac:dyDescent="0.25">
      <c r="A53" s="206" t="s">
        <v>61</v>
      </c>
      <c r="B53" s="80"/>
      <c r="C53" s="203">
        <f>C8</f>
        <v>0</v>
      </c>
      <c r="D53" s="204">
        <f t="shared" ref="D53:P53" si="9">D8</f>
        <v>0</v>
      </c>
      <c r="E53" s="204">
        <f t="shared" si="9"/>
        <v>0.30208333333333331</v>
      </c>
      <c r="F53" s="204">
        <f t="shared" si="9"/>
        <v>0.30208333333333331</v>
      </c>
      <c r="G53" s="204">
        <f t="shared" si="9"/>
        <v>0.30208333333333331</v>
      </c>
      <c r="H53" s="204">
        <f t="shared" si="9"/>
        <v>0.30208333333333331</v>
      </c>
      <c r="I53" s="204">
        <f t="shared" si="9"/>
        <v>0.30208333333333331</v>
      </c>
      <c r="J53" s="204">
        <f t="shared" si="9"/>
        <v>0</v>
      </c>
      <c r="K53" s="204">
        <f t="shared" si="9"/>
        <v>0</v>
      </c>
      <c r="L53" s="204">
        <f t="shared" si="9"/>
        <v>0.30208333333333331</v>
      </c>
      <c r="M53" s="204">
        <f t="shared" si="9"/>
        <v>0.30208333333333331</v>
      </c>
      <c r="N53" s="204">
        <f t="shared" si="9"/>
        <v>0.30208333333333331</v>
      </c>
      <c r="O53" s="204">
        <f t="shared" si="9"/>
        <v>0.30208333333333331</v>
      </c>
      <c r="P53" s="205">
        <f t="shared" si="9"/>
        <v>0.30208333333333331</v>
      </c>
      <c r="Q53" s="1"/>
    </row>
    <row r="54" spans="1:17" hidden="1" x14ac:dyDescent="0.2">
      <c r="A54" s="11"/>
      <c r="B54" s="13" t="s">
        <v>103</v>
      </c>
      <c r="C54" s="16">
        <f t="shared" ref="C54:P54" si="10">C53*24</f>
        <v>0</v>
      </c>
      <c r="D54" s="16">
        <f t="shared" si="10"/>
        <v>0</v>
      </c>
      <c r="E54" s="16">
        <f t="shared" si="10"/>
        <v>7.25</v>
      </c>
      <c r="F54" s="16">
        <f t="shared" si="10"/>
        <v>7.25</v>
      </c>
      <c r="G54" s="16">
        <f t="shared" si="10"/>
        <v>7.25</v>
      </c>
      <c r="H54" s="16">
        <f t="shared" si="10"/>
        <v>7.25</v>
      </c>
      <c r="I54" s="16">
        <f t="shared" si="10"/>
        <v>7.25</v>
      </c>
      <c r="J54" s="16">
        <f t="shared" si="10"/>
        <v>0</v>
      </c>
      <c r="K54" s="16">
        <f t="shared" si="10"/>
        <v>0</v>
      </c>
      <c r="L54" s="16">
        <f t="shared" si="10"/>
        <v>7.25</v>
      </c>
      <c r="M54" s="16">
        <f t="shared" si="10"/>
        <v>7.25</v>
      </c>
      <c r="N54" s="16">
        <f t="shared" si="10"/>
        <v>7.25</v>
      </c>
      <c r="O54" s="16">
        <f t="shared" si="10"/>
        <v>7.25</v>
      </c>
      <c r="P54" s="17">
        <f t="shared" si="10"/>
        <v>7.25</v>
      </c>
      <c r="Q54" s="2"/>
    </row>
    <row r="55" spans="1:17" x14ac:dyDescent="0.2">
      <c r="A55" s="11"/>
      <c r="B55" s="13"/>
      <c r="C55" s="45"/>
      <c r="D55" s="45"/>
      <c r="E55" s="45"/>
      <c r="F55" s="45"/>
      <c r="G55" s="45"/>
      <c r="H55" s="45"/>
      <c r="I55" s="45"/>
      <c r="J55" s="45"/>
      <c r="K55" s="45"/>
      <c r="L55" s="45"/>
      <c r="M55" s="45"/>
      <c r="N55" s="45"/>
      <c r="O55" s="45"/>
      <c r="P55" s="17"/>
      <c r="Q55" s="2"/>
    </row>
    <row r="56" spans="1:17" x14ac:dyDescent="0.2">
      <c r="A56" s="18" t="s">
        <v>104</v>
      </c>
      <c r="B56" s="19" t="s">
        <v>63</v>
      </c>
      <c r="C56" s="20">
        <v>0</v>
      </c>
      <c r="D56" s="20">
        <v>0</v>
      </c>
      <c r="E56" s="20">
        <v>0</v>
      </c>
      <c r="F56" s="20">
        <v>0</v>
      </c>
      <c r="G56" s="20">
        <v>0</v>
      </c>
      <c r="H56" s="20">
        <v>0</v>
      </c>
      <c r="I56" s="20">
        <v>0</v>
      </c>
      <c r="J56" s="20">
        <v>0</v>
      </c>
      <c r="K56" s="20">
        <v>0</v>
      </c>
      <c r="L56" s="20">
        <v>0</v>
      </c>
      <c r="M56" s="20">
        <v>0</v>
      </c>
      <c r="N56" s="20">
        <v>0</v>
      </c>
      <c r="O56" s="20">
        <v>0</v>
      </c>
      <c r="P56" s="21">
        <v>0</v>
      </c>
    </row>
    <row r="57" spans="1:17" x14ac:dyDescent="0.2">
      <c r="A57" s="15" t="s">
        <v>105</v>
      </c>
      <c r="B57" s="19" t="s">
        <v>64</v>
      </c>
      <c r="C57" s="20">
        <v>0</v>
      </c>
      <c r="D57" s="20">
        <v>0</v>
      </c>
      <c r="E57" s="20">
        <v>0</v>
      </c>
      <c r="F57" s="20">
        <v>0</v>
      </c>
      <c r="G57" s="20">
        <v>0</v>
      </c>
      <c r="H57" s="20">
        <v>0</v>
      </c>
      <c r="I57" s="20">
        <v>0</v>
      </c>
      <c r="J57" s="20">
        <v>0</v>
      </c>
      <c r="K57" s="20">
        <v>0</v>
      </c>
      <c r="L57" s="20">
        <v>0</v>
      </c>
      <c r="M57" s="20">
        <v>0</v>
      </c>
      <c r="N57" s="20">
        <v>0</v>
      </c>
      <c r="O57" s="20">
        <v>0</v>
      </c>
      <c r="P57" s="21">
        <v>0</v>
      </c>
    </row>
    <row r="58" spans="1:17" x14ac:dyDescent="0.2">
      <c r="A58" s="11"/>
      <c r="B58" s="19" t="s">
        <v>63</v>
      </c>
      <c r="C58" s="20"/>
      <c r="D58" s="20"/>
      <c r="E58" s="20"/>
      <c r="F58" s="20"/>
      <c r="G58" s="20"/>
      <c r="H58" s="20"/>
      <c r="I58" s="20"/>
      <c r="J58" s="20"/>
      <c r="K58" s="20"/>
      <c r="L58" s="20"/>
      <c r="M58" s="20"/>
      <c r="N58" s="20"/>
      <c r="O58" s="20"/>
      <c r="P58" s="21"/>
    </row>
    <row r="59" spans="1:17" x14ac:dyDescent="0.2">
      <c r="A59" s="11"/>
      <c r="B59" s="19" t="s">
        <v>64</v>
      </c>
      <c r="C59" s="20"/>
      <c r="D59" s="20"/>
      <c r="E59" s="20"/>
      <c r="F59" s="20"/>
      <c r="G59" s="20"/>
      <c r="H59" s="20"/>
      <c r="I59" s="20"/>
      <c r="J59" s="20"/>
      <c r="K59" s="20"/>
      <c r="L59" s="20"/>
      <c r="M59" s="20"/>
      <c r="N59" s="20"/>
      <c r="O59" s="20"/>
      <c r="P59" s="21"/>
    </row>
    <row r="60" spans="1:17" ht="13.5" thickBot="1" x14ac:dyDescent="0.25">
      <c r="A60" s="46"/>
      <c r="B60" s="207" t="s">
        <v>65</v>
      </c>
      <c r="C60" s="208">
        <f t="shared" ref="C60:P60" si="11">(C57-C56)+(C59-C58)</f>
        <v>0</v>
      </c>
      <c r="D60" s="209">
        <f t="shared" si="11"/>
        <v>0</v>
      </c>
      <c r="E60" s="209">
        <f t="shared" si="11"/>
        <v>0</v>
      </c>
      <c r="F60" s="209">
        <f t="shared" si="11"/>
        <v>0</v>
      </c>
      <c r="G60" s="209">
        <f t="shared" si="11"/>
        <v>0</v>
      </c>
      <c r="H60" s="209">
        <f t="shared" si="11"/>
        <v>0</v>
      </c>
      <c r="I60" s="209">
        <f t="shared" si="11"/>
        <v>0</v>
      </c>
      <c r="J60" s="209">
        <f t="shared" si="11"/>
        <v>0</v>
      </c>
      <c r="K60" s="209">
        <f t="shared" si="11"/>
        <v>0</v>
      </c>
      <c r="L60" s="209">
        <f t="shared" si="11"/>
        <v>0</v>
      </c>
      <c r="M60" s="209">
        <f t="shared" si="11"/>
        <v>0</v>
      </c>
      <c r="N60" s="209">
        <f t="shared" si="11"/>
        <v>0</v>
      </c>
      <c r="O60" s="209">
        <f t="shared" si="11"/>
        <v>0</v>
      </c>
      <c r="P60" s="92">
        <f t="shared" si="11"/>
        <v>0</v>
      </c>
    </row>
    <row r="61" spans="1:17" x14ac:dyDescent="0.2">
      <c r="A61" s="11"/>
      <c r="B61" s="13"/>
      <c r="C61" s="44"/>
      <c r="D61" s="44"/>
      <c r="E61" s="44"/>
      <c r="F61" s="44"/>
      <c r="G61" s="44"/>
      <c r="H61" s="44"/>
      <c r="I61" s="44"/>
      <c r="J61" s="44"/>
      <c r="K61" s="44"/>
      <c r="L61" s="44"/>
      <c r="M61" s="44"/>
      <c r="N61" s="44"/>
      <c r="O61" s="44"/>
      <c r="P61" s="47"/>
    </row>
    <row r="62" spans="1:17" x14ac:dyDescent="0.2">
      <c r="A62" s="18" t="s">
        <v>106</v>
      </c>
      <c r="B62" s="61"/>
      <c r="C62" s="67">
        <v>0</v>
      </c>
      <c r="D62" s="67">
        <v>0</v>
      </c>
      <c r="E62" s="67">
        <v>0</v>
      </c>
      <c r="F62" s="67">
        <v>0</v>
      </c>
      <c r="G62" s="67">
        <v>0</v>
      </c>
      <c r="H62" s="67">
        <v>0</v>
      </c>
      <c r="I62" s="67">
        <v>0</v>
      </c>
      <c r="J62" s="67">
        <v>0</v>
      </c>
      <c r="K62" s="67">
        <v>0</v>
      </c>
      <c r="L62" s="67">
        <v>0</v>
      </c>
      <c r="M62" s="67">
        <v>0</v>
      </c>
      <c r="N62" s="67">
        <v>0</v>
      </c>
      <c r="O62" s="67">
        <v>0</v>
      </c>
      <c r="P62" s="68">
        <v>0</v>
      </c>
    </row>
    <row r="63" spans="1:17" x14ac:dyDescent="0.2">
      <c r="A63" s="62" t="s">
        <v>107</v>
      </c>
      <c r="B63" s="63"/>
      <c r="C63" s="67">
        <f t="shared" ref="C63:P63" si="12">(C60-C62)</f>
        <v>0</v>
      </c>
      <c r="D63" s="67">
        <f t="shared" si="12"/>
        <v>0</v>
      </c>
      <c r="E63" s="67">
        <f t="shared" si="12"/>
        <v>0</v>
      </c>
      <c r="F63" s="67">
        <f t="shared" si="12"/>
        <v>0</v>
      </c>
      <c r="G63" s="67">
        <f t="shared" si="12"/>
        <v>0</v>
      </c>
      <c r="H63" s="67">
        <f t="shared" si="12"/>
        <v>0</v>
      </c>
      <c r="I63" s="67">
        <f t="shared" si="12"/>
        <v>0</v>
      </c>
      <c r="J63" s="67">
        <f t="shared" si="12"/>
        <v>0</v>
      </c>
      <c r="K63" s="67">
        <f t="shared" si="12"/>
        <v>0</v>
      </c>
      <c r="L63" s="67">
        <f t="shared" si="12"/>
        <v>0</v>
      </c>
      <c r="M63" s="67">
        <f t="shared" si="12"/>
        <v>0</v>
      </c>
      <c r="N63" s="67">
        <f t="shared" si="12"/>
        <v>0</v>
      </c>
      <c r="O63" s="67">
        <f t="shared" si="12"/>
        <v>0</v>
      </c>
      <c r="P63" s="68">
        <f t="shared" si="12"/>
        <v>0</v>
      </c>
    </row>
    <row r="64" spans="1:17" x14ac:dyDescent="0.2">
      <c r="A64" s="11"/>
      <c r="B64" s="12"/>
      <c r="C64" s="69"/>
      <c r="D64" s="69"/>
      <c r="E64" s="69"/>
      <c r="F64" s="69"/>
      <c r="G64" s="69"/>
      <c r="H64" s="69"/>
      <c r="I64" s="69"/>
      <c r="J64" s="69"/>
      <c r="K64" s="69"/>
      <c r="L64" s="69"/>
      <c r="M64" s="69"/>
      <c r="N64" s="69"/>
      <c r="O64" s="69"/>
      <c r="P64" s="70"/>
    </row>
    <row r="65" spans="1:16" x14ac:dyDescent="0.2">
      <c r="A65" s="64" t="s">
        <v>108</v>
      </c>
      <c r="B65" s="51"/>
      <c r="C65" s="71"/>
      <c r="D65" s="71"/>
      <c r="E65" s="71"/>
      <c r="F65" s="71"/>
      <c r="G65" s="71"/>
      <c r="H65" s="71"/>
      <c r="I65" s="71"/>
      <c r="J65" s="71"/>
      <c r="K65" s="71"/>
      <c r="L65" s="71"/>
      <c r="M65" s="71"/>
      <c r="N65" s="71"/>
      <c r="O65" s="71"/>
      <c r="P65" s="72"/>
    </row>
    <row r="66" spans="1:16" x14ac:dyDescent="0.2">
      <c r="A66" s="65" t="s">
        <v>109</v>
      </c>
      <c r="B66" s="48" t="s">
        <v>110</v>
      </c>
      <c r="C66" s="73"/>
      <c r="D66" s="73"/>
      <c r="E66" s="73"/>
      <c r="F66" s="73"/>
      <c r="G66" s="73"/>
      <c r="H66" s="73"/>
      <c r="I66" s="73"/>
      <c r="J66" s="73"/>
      <c r="K66" s="73"/>
      <c r="L66" s="73"/>
      <c r="M66" s="73"/>
      <c r="N66" s="73"/>
      <c r="O66" s="73"/>
      <c r="P66" s="74"/>
    </row>
    <row r="67" spans="1:16" x14ac:dyDescent="0.2">
      <c r="A67" s="66" t="s">
        <v>111</v>
      </c>
      <c r="B67" s="49" t="s">
        <v>112</v>
      </c>
      <c r="C67" s="73"/>
      <c r="D67" s="73"/>
      <c r="E67" s="73"/>
      <c r="F67" s="73"/>
      <c r="G67" s="73"/>
      <c r="H67" s="73"/>
      <c r="I67" s="73"/>
      <c r="J67" s="73"/>
      <c r="K67" s="73"/>
      <c r="L67" s="73"/>
      <c r="M67" s="73"/>
      <c r="N67" s="73"/>
      <c r="O67" s="73"/>
      <c r="P67" s="74"/>
    </row>
    <row r="68" spans="1:16" x14ac:dyDescent="0.2">
      <c r="A68" s="66" t="s">
        <v>113</v>
      </c>
      <c r="B68" s="49" t="s">
        <v>114</v>
      </c>
      <c r="C68" s="73"/>
      <c r="D68" s="73"/>
      <c r="E68" s="73"/>
      <c r="F68" s="73"/>
      <c r="G68" s="73"/>
      <c r="H68" s="73"/>
      <c r="I68" s="73"/>
      <c r="J68" s="73"/>
      <c r="K68" s="73"/>
      <c r="L68" s="73"/>
      <c r="M68" s="73"/>
      <c r="N68" s="73"/>
      <c r="O68" s="73"/>
      <c r="P68" s="75"/>
    </row>
    <row r="69" spans="1:16" x14ac:dyDescent="0.2">
      <c r="A69" s="62" t="s">
        <v>115</v>
      </c>
      <c r="B69" s="50"/>
      <c r="C69" s="210">
        <f t="shared" ref="C69:P69" si="13">(C66*1.5)+(C67*2)+(C68*2.5)</f>
        <v>0</v>
      </c>
      <c r="D69" s="210">
        <f t="shared" si="13"/>
        <v>0</v>
      </c>
      <c r="E69" s="210">
        <f t="shared" si="13"/>
        <v>0</v>
      </c>
      <c r="F69" s="210">
        <f t="shared" si="13"/>
        <v>0</v>
      </c>
      <c r="G69" s="210">
        <f t="shared" si="13"/>
        <v>0</v>
      </c>
      <c r="H69" s="210">
        <f t="shared" si="13"/>
        <v>0</v>
      </c>
      <c r="I69" s="210">
        <f t="shared" si="13"/>
        <v>0</v>
      </c>
      <c r="J69" s="210">
        <f t="shared" si="13"/>
        <v>0</v>
      </c>
      <c r="K69" s="210">
        <f t="shared" si="13"/>
        <v>0</v>
      </c>
      <c r="L69" s="210">
        <f t="shared" si="13"/>
        <v>0</v>
      </c>
      <c r="M69" s="210">
        <f t="shared" si="13"/>
        <v>0</v>
      </c>
      <c r="N69" s="210">
        <f t="shared" si="13"/>
        <v>0</v>
      </c>
      <c r="O69" s="210">
        <f t="shared" si="13"/>
        <v>0</v>
      </c>
      <c r="P69" s="211">
        <f t="shared" si="13"/>
        <v>0</v>
      </c>
    </row>
    <row r="70" spans="1:16" x14ac:dyDescent="0.2">
      <c r="A70" s="11"/>
      <c r="B70" s="12"/>
      <c r="C70" s="12"/>
      <c r="D70" s="12"/>
      <c r="E70" s="12"/>
      <c r="F70" s="12"/>
      <c r="G70" s="12"/>
      <c r="H70" s="12"/>
      <c r="I70" s="12"/>
      <c r="J70" s="12"/>
      <c r="K70" s="12"/>
      <c r="L70" s="12"/>
      <c r="M70" s="12"/>
      <c r="N70" s="12"/>
      <c r="O70" s="12"/>
      <c r="P70" s="14"/>
    </row>
    <row r="71" spans="1:16" ht="13.5" thickBot="1" x14ac:dyDescent="0.25">
      <c r="A71" s="11"/>
      <c r="B71" s="42"/>
      <c r="C71" s="12"/>
      <c r="D71" s="12"/>
      <c r="E71" s="12"/>
      <c r="F71" s="12"/>
      <c r="G71" s="12"/>
      <c r="H71" s="12"/>
      <c r="I71" s="12"/>
      <c r="J71" s="12"/>
      <c r="K71" s="12"/>
      <c r="L71" s="12"/>
      <c r="M71" s="12"/>
      <c r="N71" s="12"/>
      <c r="O71" s="12"/>
      <c r="P71" s="14"/>
    </row>
    <row r="72" spans="1:16" x14ac:dyDescent="0.2">
      <c r="A72" s="11"/>
      <c r="B72" s="12"/>
      <c r="C72" s="12"/>
      <c r="D72" s="12"/>
      <c r="E72" s="12"/>
      <c r="F72" s="31"/>
      <c r="G72" s="12"/>
      <c r="H72" s="26"/>
      <c r="I72" s="27"/>
      <c r="J72" s="27"/>
      <c r="K72" s="27"/>
      <c r="L72" s="28"/>
      <c r="M72" s="12"/>
      <c r="N72" s="12"/>
      <c r="O72" s="12"/>
      <c r="P72" s="14"/>
    </row>
    <row r="73" spans="1:16" x14ac:dyDescent="0.2">
      <c r="A73" s="32" t="s">
        <v>88</v>
      </c>
      <c r="B73" s="33"/>
      <c r="C73" s="33"/>
      <c r="D73" s="33"/>
      <c r="E73" s="33"/>
      <c r="F73" s="12" t="s">
        <v>89</v>
      </c>
      <c r="G73" s="12"/>
      <c r="H73" s="43" t="s">
        <v>116</v>
      </c>
      <c r="I73" s="12"/>
      <c r="J73" s="12"/>
      <c r="K73" s="13"/>
      <c r="L73" s="30"/>
      <c r="M73" s="12"/>
      <c r="N73" s="12"/>
      <c r="O73" s="12"/>
      <c r="P73" s="14"/>
    </row>
    <row r="74" spans="1:16" x14ac:dyDescent="0.2">
      <c r="A74" s="11" t="s">
        <v>117</v>
      </c>
      <c r="B74" s="12"/>
      <c r="C74" s="12"/>
      <c r="D74" s="12"/>
      <c r="E74" s="12"/>
      <c r="F74" s="12"/>
      <c r="G74" s="12"/>
      <c r="H74" s="29"/>
      <c r="I74" s="12"/>
      <c r="J74" s="12"/>
      <c r="K74" s="12"/>
      <c r="L74" s="30"/>
      <c r="M74" s="12"/>
      <c r="N74" s="12"/>
      <c r="O74" s="12"/>
      <c r="P74" s="14"/>
    </row>
    <row r="75" spans="1:16" x14ac:dyDescent="0.2">
      <c r="A75" s="11"/>
      <c r="B75" s="12"/>
      <c r="C75" s="12"/>
      <c r="D75" s="12"/>
      <c r="E75" s="12"/>
      <c r="F75" s="12"/>
      <c r="G75" s="12"/>
      <c r="H75" s="34" t="s">
        <v>118</v>
      </c>
      <c r="I75" s="12"/>
      <c r="J75" s="12"/>
      <c r="K75" s="52">
        <f>L4</f>
        <v>0</v>
      </c>
      <c r="L75" s="30"/>
      <c r="M75" s="12"/>
      <c r="N75" s="12"/>
      <c r="O75" s="12"/>
      <c r="P75" s="14"/>
    </row>
    <row r="76" spans="1:16" x14ac:dyDescent="0.2">
      <c r="A76" s="11"/>
      <c r="B76" s="12"/>
      <c r="C76" s="12"/>
      <c r="D76" s="12"/>
      <c r="E76" s="12"/>
      <c r="F76" s="12"/>
      <c r="G76" s="12"/>
      <c r="H76" s="34" t="s">
        <v>119</v>
      </c>
      <c r="I76" s="12"/>
      <c r="J76" s="12"/>
      <c r="K76" s="52">
        <f>SUM(C69:P69)</f>
        <v>0</v>
      </c>
      <c r="L76" s="30"/>
      <c r="M76" s="12"/>
      <c r="N76" s="12"/>
      <c r="O76" s="12"/>
      <c r="P76" s="14"/>
    </row>
    <row r="77" spans="1:16" x14ac:dyDescent="0.2">
      <c r="A77" s="11"/>
      <c r="B77" s="12"/>
      <c r="C77" s="12"/>
      <c r="D77" s="12"/>
      <c r="E77" s="12"/>
      <c r="F77" s="31"/>
      <c r="G77" s="12"/>
      <c r="H77" s="34" t="s">
        <v>120</v>
      </c>
      <c r="I77" s="12"/>
      <c r="J77" s="12"/>
      <c r="K77" s="52">
        <f>N39</f>
        <v>0</v>
      </c>
      <c r="L77" s="30"/>
      <c r="M77" s="12"/>
      <c r="N77" s="12"/>
      <c r="O77" s="12"/>
      <c r="P77" s="14"/>
    </row>
    <row r="78" spans="1:16" x14ac:dyDescent="0.2">
      <c r="A78" s="32" t="s">
        <v>121</v>
      </c>
      <c r="B78" s="33"/>
      <c r="C78" s="33"/>
      <c r="D78" s="33"/>
      <c r="E78" s="33"/>
      <c r="F78" s="33" t="s">
        <v>89</v>
      </c>
      <c r="G78" s="12"/>
      <c r="H78" s="34" t="s">
        <v>122</v>
      </c>
      <c r="I78" s="12"/>
      <c r="J78" s="12"/>
      <c r="K78" s="52">
        <f>K75+K76-K77</f>
        <v>0</v>
      </c>
      <c r="L78" s="30"/>
      <c r="M78" s="12"/>
      <c r="N78" s="12"/>
      <c r="O78" s="12"/>
      <c r="P78" s="14"/>
    </row>
    <row r="79" spans="1:16" x14ac:dyDescent="0.2">
      <c r="A79" s="11" t="s">
        <v>100</v>
      </c>
      <c r="B79" s="12"/>
      <c r="C79" s="12"/>
      <c r="D79" s="12"/>
      <c r="E79" s="12"/>
      <c r="F79" s="12"/>
      <c r="G79" s="12"/>
      <c r="H79" s="29"/>
      <c r="I79" s="12"/>
      <c r="J79" s="12"/>
      <c r="K79" s="54"/>
      <c r="L79" s="30"/>
      <c r="M79" s="12"/>
      <c r="N79" s="12"/>
      <c r="O79" s="12"/>
      <c r="P79" s="14"/>
    </row>
    <row r="80" spans="1:16" x14ac:dyDescent="0.2">
      <c r="A80" s="11"/>
      <c r="B80" s="12"/>
      <c r="C80" s="12"/>
      <c r="D80" s="12"/>
      <c r="E80" s="12"/>
      <c r="F80" s="12"/>
      <c r="G80" s="12"/>
      <c r="H80" s="55" t="s">
        <v>123</v>
      </c>
      <c r="I80" s="12"/>
      <c r="J80" s="12"/>
      <c r="K80" s="52">
        <f>SUM(C62:P62)</f>
        <v>0</v>
      </c>
      <c r="L80" s="30"/>
      <c r="M80" s="12"/>
      <c r="N80" s="12"/>
      <c r="O80" s="12"/>
      <c r="P80" s="14"/>
    </row>
    <row r="81" spans="1:16" ht="13.5" thickBot="1" x14ac:dyDescent="0.25">
      <c r="A81" s="11"/>
      <c r="B81" s="12"/>
      <c r="C81" s="12"/>
      <c r="D81" s="12"/>
      <c r="E81" s="12"/>
      <c r="F81" s="12"/>
      <c r="G81" s="12"/>
      <c r="H81" s="36"/>
      <c r="I81" s="37"/>
      <c r="J81" s="37"/>
      <c r="K81" s="37"/>
      <c r="L81" s="38"/>
      <c r="M81" s="12"/>
      <c r="N81" s="12"/>
      <c r="O81" s="12"/>
      <c r="P81" s="14"/>
    </row>
    <row r="82" spans="1:16" ht="13.5" thickBot="1" x14ac:dyDescent="0.25">
      <c r="A82" s="39"/>
      <c r="B82" s="40"/>
      <c r="C82" s="40"/>
      <c r="D82" s="40"/>
      <c r="E82" s="40"/>
      <c r="F82" s="40"/>
      <c r="G82" s="40"/>
      <c r="H82" s="40"/>
      <c r="I82" s="40"/>
      <c r="J82" s="40"/>
      <c r="K82" s="40"/>
      <c r="L82" s="40"/>
      <c r="M82" s="40"/>
      <c r="N82" s="40"/>
      <c r="O82" s="40"/>
      <c r="P82" s="41"/>
    </row>
    <row r="83" spans="1:16" ht="13.5" thickTop="1" x14ac:dyDescent="0.2"/>
    <row r="85" spans="1:16" x14ac:dyDescent="0.2">
      <c r="D85" s="56"/>
    </row>
    <row r="86" spans="1:16" x14ac:dyDescent="0.2">
      <c r="D86" s="56"/>
    </row>
    <row r="87" spans="1:16" x14ac:dyDescent="0.2">
      <c r="D87" s="56"/>
    </row>
    <row r="88" spans="1:16" x14ac:dyDescent="0.2">
      <c r="D88" s="56"/>
    </row>
    <row r="89" spans="1:16" x14ac:dyDescent="0.2">
      <c r="D89" s="56"/>
    </row>
  </sheetData>
  <sheetProtection algorithmName="SHA-512" hashValue="dT09QSydtu5ZCxRAWw6C4EQ+n8BYss9zwxYdwNkaetdTsluBndvagu2oiq/MaViV6R3aREp6eRuH+x0ScRlQNg==" saltValue="0qsHmpe5lAB8YTxSEGbuyw==" spinCount="100000" sheet="1" objects="1" scenarios="1"/>
  <mergeCells count="7">
    <mergeCell ref="D3:G3"/>
    <mergeCell ref="D5:G5"/>
    <mergeCell ref="M2:P2"/>
    <mergeCell ref="J34:M34"/>
    <mergeCell ref="M3:P3"/>
    <mergeCell ref="M4:P4"/>
    <mergeCell ref="M5:P5"/>
  </mergeCells>
  <hyperlinks>
    <hyperlink ref="M4:M5" r:id="rId1" display="     View Leave and " xr:uid="{83A82CEC-A3C3-4C63-A12A-E7BD54057AEC}"/>
    <hyperlink ref="M3" r:id="rId2" display="ESS to apply for Leave" xr:uid="{962AC83C-6250-4164-A602-9C069DBBE878}"/>
    <hyperlink ref="M4" r:id="rId3" display="View Leave, Attendance and " xr:uid="{8CDFB226-DEB1-4E09-938B-B36364ED0731}"/>
    <hyperlink ref="M5" r:id="rId4" display="Overtime Policies (HUPP 5.6)" xr:uid="{5E3B06AF-A67D-4689-95AB-8CF5FD0ABBEB}"/>
    <hyperlink ref="M4:P4" r:id="rId5" display="Leave Entitlements" xr:uid="{4B7E64B9-13CF-409E-A338-F3EE9241ACA5}"/>
    <hyperlink ref="M5:P5" r:id="rId6" display="Attendance, Hours of Work and Overtime Procedures" xr:uid="{7DB05B9E-08ED-4A74-AF12-6EAF3D224B56}"/>
    <hyperlink ref="M3:P3" r:id="rId7" display="Workday to apply for Leave" xr:uid="{074E4A63-80FD-40D8-BBE6-D8D6A94D3FCD}"/>
  </hyperlinks>
  <pageMargins left="0.2" right="0.23" top="0.37" bottom="0.2" header="0.35" footer="0.2"/>
  <pageSetup paperSize="9" scale="94" fitToHeight="2" orientation="landscape" horizontalDpi="4294967295" verticalDpi="4294967295" r:id="rId8"/>
  <headerFooter alignWithMargins="0"/>
  <rowBreaks count="1" manualBreakCount="1">
    <brk id="44" max="16383" man="1"/>
  </rowBreaks>
  <drawing r:id="rId9"/>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4">
    <tabColor theme="5"/>
    <pageSetUpPr autoPageBreaks="0"/>
  </sheetPr>
  <dimension ref="A1:Q89"/>
  <sheetViews>
    <sheetView zoomScaleNormal="100" workbookViewId="0">
      <selection sqref="A1:XFD1048576"/>
    </sheetView>
  </sheetViews>
  <sheetFormatPr defaultColWidth="11.42578125" defaultRowHeight="12.75" x14ac:dyDescent="0.2"/>
  <sheetData>
    <row r="1" spans="1:17" ht="22.5" customHeight="1" x14ac:dyDescent="0.25">
      <c r="A1" s="155"/>
      <c r="B1" s="27"/>
      <c r="C1" s="156" t="s">
        <v>0</v>
      </c>
      <c r="D1" s="27"/>
      <c r="E1" s="27"/>
      <c r="F1" s="27"/>
      <c r="G1" s="157"/>
      <c r="H1" s="158"/>
      <c r="I1" s="159"/>
      <c r="J1" s="158"/>
      <c r="K1" s="160"/>
      <c r="L1" s="27"/>
      <c r="M1" s="27"/>
      <c r="N1" s="27"/>
      <c r="O1" s="27"/>
      <c r="P1" s="28"/>
    </row>
    <row r="2" spans="1:17" ht="12.75" customHeight="1" x14ac:dyDescent="0.2">
      <c r="A2" s="60"/>
      <c r="B2" s="12"/>
      <c r="C2" s="184" t="s">
        <v>36</v>
      </c>
      <c r="D2" s="185">
        <f>SUM('5Nov-18Nov'!D2,14)</f>
        <v>43422</v>
      </c>
      <c r="E2" s="186" t="s">
        <v>37</v>
      </c>
      <c r="F2" s="187"/>
      <c r="G2" s="188"/>
      <c r="H2" s="189" t="s">
        <v>38</v>
      </c>
      <c r="I2" s="190"/>
      <c r="J2" s="190"/>
      <c r="K2" s="190"/>
      <c r="L2" s="191">
        <f>+'5Nov-18Nov'!K41</f>
        <v>-67.0625</v>
      </c>
      <c r="M2" s="306" t="s">
        <v>39</v>
      </c>
      <c r="N2" s="307"/>
      <c r="O2" s="307"/>
      <c r="P2" s="308"/>
    </row>
    <row r="3" spans="1:17" ht="12.75" customHeight="1" x14ac:dyDescent="0.2">
      <c r="A3" s="60"/>
      <c r="B3" s="12"/>
      <c r="C3" s="118" t="s">
        <v>40</v>
      </c>
      <c r="D3" s="302" t="str">
        <f>+'5Nov-18Nov'!D3</f>
        <v>Your Name Goes here</v>
      </c>
      <c r="E3" s="303"/>
      <c r="F3" s="303"/>
      <c r="G3" s="304"/>
      <c r="H3" s="122"/>
      <c r="I3" s="120"/>
      <c r="J3" s="120"/>
      <c r="K3" s="120"/>
      <c r="L3" s="121"/>
      <c r="M3" s="309" t="s">
        <v>42</v>
      </c>
      <c r="N3" s="310"/>
      <c r="O3" s="310"/>
      <c r="P3" s="311"/>
    </row>
    <row r="4" spans="1:17" x14ac:dyDescent="0.2">
      <c r="A4" s="60"/>
      <c r="B4" s="12"/>
      <c r="C4" s="118" t="s">
        <v>43</v>
      </c>
      <c r="D4" s="149" t="str">
        <f>+'5Nov-18Nov'!D4</f>
        <v>Pos no.</v>
      </c>
      <c r="E4" s="150"/>
      <c r="F4" s="214" t="s">
        <v>127</v>
      </c>
      <c r="G4" s="151" t="str">
        <f>'5Nov-18Nov'!G4</f>
        <v>Emp ID</v>
      </c>
      <c r="H4" s="122" t="s">
        <v>47</v>
      </c>
      <c r="I4" s="122"/>
      <c r="J4" s="120"/>
      <c r="K4" s="120"/>
      <c r="L4" s="123">
        <f>'5Nov-18Nov'!K78</f>
        <v>0</v>
      </c>
      <c r="M4" s="309" t="s">
        <v>48</v>
      </c>
      <c r="N4" s="310"/>
      <c r="O4" s="310"/>
      <c r="P4" s="311"/>
    </row>
    <row r="5" spans="1:17" ht="13.5" customHeight="1" x14ac:dyDescent="0.2">
      <c r="A5" s="60"/>
      <c r="B5" s="12"/>
      <c r="C5" s="192" t="s">
        <v>49</v>
      </c>
      <c r="D5" s="315" t="str">
        <f>+'5Nov-18Nov'!D5</f>
        <v>Your Unit Name goes here</v>
      </c>
      <c r="E5" s="316"/>
      <c r="F5" s="316"/>
      <c r="G5" s="317"/>
      <c r="H5" s="193" t="s">
        <v>51</v>
      </c>
      <c r="I5" s="193"/>
      <c r="J5" s="194"/>
      <c r="K5" s="194"/>
      <c r="L5" s="195" t="str">
        <f>'5Nov-18Nov'!L5</f>
        <v>FLEX</v>
      </c>
      <c r="M5" s="312" t="s">
        <v>53</v>
      </c>
      <c r="N5" s="313"/>
      <c r="O5" s="313"/>
      <c r="P5" s="314"/>
    </row>
    <row r="6" spans="1:17" x14ac:dyDescent="0.2">
      <c r="A6" s="60"/>
      <c r="B6" s="13"/>
      <c r="C6" s="182" t="s">
        <v>54</v>
      </c>
      <c r="D6" s="146" t="s">
        <v>55</v>
      </c>
      <c r="E6" s="146" t="s">
        <v>56</v>
      </c>
      <c r="F6" s="146" t="s">
        <v>57</v>
      </c>
      <c r="G6" s="146" t="s">
        <v>58</v>
      </c>
      <c r="H6" s="146" t="s">
        <v>59</v>
      </c>
      <c r="I6" s="146" t="s">
        <v>60</v>
      </c>
      <c r="J6" s="146" t="s">
        <v>54</v>
      </c>
      <c r="K6" s="146" t="s">
        <v>55</v>
      </c>
      <c r="L6" s="146" t="s">
        <v>56</v>
      </c>
      <c r="M6" s="146" t="s">
        <v>57</v>
      </c>
      <c r="N6" s="146" t="s">
        <v>58</v>
      </c>
      <c r="O6" s="146" t="s">
        <v>59</v>
      </c>
      <c r="P6" s="183" t="s">
        <v>60</v>
      </c>
    </row>
    <row r="7" spans="1:17" ht="13.5" thickBot="1" x14ac:dyDescent="0.25">
      <c r="A7" s="60"/>
      <c r="B7" s="13"/>
      <c r="C7" s="114">
        <f>D2</f>
        <v>43422</v>
      </c>
      <c r="D7" s="115">
        <f>$C$7+1</f>
        <v>43423</v>
      </c>
      <c r="E7" s="115">
        <f>$C$7+2</f>
        <v>43424</v>
      </c>
      <c r="F7" s="115">
        <f>$C$7+3</f>
        <v>43425</v>
      </c>
      <c r="G7" s="115">
        <f>$C$7+4</f>
        <v>43426</v>
      </c>
      <c r="H7" s="115">
        <f>$C$7+5</f>
        <v>43427</v>
      </c>
      <c r="I7" s="115">
        <f>$C$7+6</f>
        <v>43428</v>
      </c>
      <c r="J7" s="115">
        <f>$C$7+7</f>
        <v>43429</v>
      </c>
      <c r="K7" s="115">
        <f>$C$7+8</f>
        <v>43430</v>
      </c>
      <c r="L7" s="115">
        <f>$C$7+9</f>
        <v>43431</v>
      </c>
      <c r="M7" s="115">
        <f>$C$7+10</f>
        <v>43432</v>
      </c>
      <c r="N7" s="115">
        <f>$C$7+11</f>
        <v>43433</v>
      </c>
      <c r="O7" s="115">
        <f>$C$7+12</f>
        <v>43434</v>
      </c>
      <c r="P7" s="162">
        <f>$C$7+13</f>
        <v>43435</v>
      </c>
      <c r="Q7" s="1"/>
    </row>
    <row r="8" spans="1:17" ht="13.5" thickBot="1" x14ac:dyDescent="0.25">
      <c r="A8" s="118" t="s">
        <v>61</v>
      </c>
      <c r="B8" s="120"/>
      <c r="C8" s="220">
        <f>'5Nov-18Nov'!C8</f>
        <v>0</v>
      </c>
      <c r="D8" s="227">
        <f>'5Nov-18Nov'!D8</f>
        <v>0</v>
      </c>
      <c r="E8" s="230">
        <f>'5Nov-18Nov'!E8</f>
        <v>0.30208333333333331</v>
      </c>
      <c r="F8" s="228">
        <f>'5Nov-18Nov'!F8</f>
        <v>0.30208333333333331</v>
      </c>
      <c r="G8" s="230">
        <f>'5Nov-18Nov'!G8</f>
        <v>0.30208333333333331</v>
      </c>
      <c r="H8" s="228">
        <f>'5Nov-18Nov'!H8</f>
        <v>0.30208333333333331</v>
      </c>
      <c r="I8" s="230">
        <f>'5Nov-18Nov'!I8</f>
        <v>0.30208333333333331</v>
      </c>
      <c r="J8" s="227">
        <f>'5Nov-18Nov'!J8</f>
        <v>0</v>
      </c>
      <c r="K8" s="227">
        <f>'5Nov-18Nov'!K8</f>
        <v>0</v>
      </c>
      <c r="L8" s="230">
        <f>'5Nov-18Nov'!L8</f>
        <v>0.30208333333333331</v>
      </c>
      <c r="M8" s="228">
        <f>'5Nov-18Nov'!M8</f>
        <v>0.30208333333333331</v>
      </c>
      <c r="N8" s="230">
        <f>'5Nov-18Nov'!N8</f>
        <v>0.30208333333333331</v>
      </c>
      <c r="O8" s="228">
        <f>'5Nov-18Nov'!O8</f>
        <v>0.30208333333333331</v>
      </c>
      <c r="P8" s="230">
        <f>'5Nov-18Nov'!P8</f>
        <v>0.30208333333333331</v>
      </c>
      <c r="Q8" s="1"/>
    </row>
    <row r="9" spans="1:17" x14ac:dyDescent="0.2">
      <c r="A9" s="163" t="s">
        <v>62</v>
      </c>
      <c r="B9" s="98" t="s">
        <v>63</v>
      </c>
      <c r="C9" s="221">
        <v>0</v>
      </c>
      <c r="D9" s="221">
        <v>0</v>
      </c>
      <c r="E9" s="231">
        <v>0</v>
      </c>
      <c r="F9" s="229">
        <v>0</v>
      </c>
      <c r="G9" s="231">
        <v>0</v>
      </c>
      <c r="H9" s="229">
        <v>0</v>
      </c>
      <c r="I9" s="231">
        <v>0</v>
      </c>
      <c r="J9" s="221">
        <v>0</v>
      </c>
      <c r="K9" s="221">
        <v>0</v>
      </c>
      <c r="L9" s="231">
        <v>0</v>
      </c>
      <c r="M9" s="229">
        <v>0</v>
      </c>
      <c r="N9" s="231">
        <v>0</v>
      </c>
      <c r="O9" s="229">
        <v>0</v>
      </c>
      <c r="P9" s="231">
        <v>0</v>
      </c>
    </row>
    <row r="10" spans="1:17" x14ac:dyDescent="0.2">
      <c r="A10" s="164"/>
      <c r="B10" s="98" t="s">
        <v>64</v>
      </c>
      <c r="C10" s="221">
        <v>0</v>
      </c>
      <c r="D10" s="221">
        <v>0</v>
      </c>
      <c r="E10" s="231">
        <v>0</v>
      </c>
      <c r="F10" s="229">
        <v>0</v>
      </c>
      <c r="G10" s="231">
        <v>0</v>
      </c>
      <c r="H10" s="229">
        <v>0</v>
      </c>
      <c r="I10" s="231">
        <v>0</v>
      </c>
      <c r="J10" s="221">
        <v>0</v>
      </c>
      <c r="K10" s="221">
        <v>0</v>
      </c>
      <c r="L10" s="231">
        <v>0</v>
      </c>
      <c r="M10" s="229">
        <v>0</v>
      </c>
      <c r="N10" s="231">
        <v>0</v>
      </c>
      <c r="O10" s="229">
        <v>0</v>
      </c>
      <c r="P10" s="231">
        <v>0</v>
      </c>
    </row>
    <row r="11" spans="1:17" x14ac:dyDescent="0.2">
      <c r="A11" s="164"/>
      <c r="B11" s="98" t="s">
        <v>63</v>
      </c>
      <c r="C11" s="221"/>
      <c r="D11" s="221"/>
      <c r="E11" s="231"/>
      <c r="F11" s="229"/>
      <c r="G11" s="231"/>
      <c r="H11" s="229"/>
      <c r="I11" s="231"/>
      <c r="J11" s="221"/>
      <c r="K11" s="221"/>
      <c r="L11" s="231"/>
      <c r="M11" s="229"/>
      <c r="N11" s="231"/>
      <c r="O11" s="229"/>
      <c r="P11" s="236"/>
    </row>
    <row r="12" spans="1:17" x14ac:dyDescent="0.2">
      <c r="A12" s="164"/>
      <c r="B12" s="98" t="s">
        <v>64</v>
      </c>
      <c r="C12" s="221"/>
      <c r="D12" s="221"/>
      <c r="E12" s="231"/>
      <c r="F12" s="229"/>
      <c r="G12" s="231"/>
      <c r="H12" s="229"/>
      <c r="I12" s="231"/>
      <c r="J12" s="221"/>
      <c r="K12" s="221"/>
      <c r="L12" s="231"/>
      <c r="M12" s="229"/>
      <c r="N12" s="231"/>
      <c r="O12" s="229"/>
      <c r="P12" s="236"/>
    </row>
    <row r="13" spans="1:17" ht="13.5" thickBot="1" x14ac:dyDescent="0.25">
      <c r="A13" s="165"/>
      <c r="B13" s="99" t="s">
        <v>65</v>
      </c>
      <c r="C13" s="100">
        <f t="shared" ref="C13:P13" si="0">(C10-C9)+(C12-C11)</f>
        <v>0</v>
      </c>
      <c r="D13" s="100">
        <f t="shared" si="0"/>
        <v>0</v>
      </c>
      <c r="E13" s="100">
        <f t="shared" si="0"/>
        <v>0</v>
      </c>
      <c r="F13" s="100">
        <f t="shared" si="0"/>
        <v>0</v>
      </c>
      <c r="G13" s="100">
        <f t="shared" si="0"/>
        <v>0</v>
      </c>
      <c r="H13" s="100">
        <f t="shared" si="0"/>
        <v>0</v>
      </c>
      <c r="I13" s="100">
        <f t="shared" si="0"/>
        <v>0</v>
      </c>
      <c r="J13" s="100">
        <f t="shared" si="0"/>
        <v>0</v>
      </c>
      <c r="K13" s="100">
        <f t="shared" si="0"/>
        <v>0</v>
      </c>
      <c r="L13" s="100">
        <f t="shared" si="0"/>
        <v>0</v>
      </c>
      <c r="M13" s="100">
        <f t="shared" si="0"/>
        <v>0</v>
      </c>
      <c r="N13" s="100">
        <f t="shared" si="0"/>
        <v>0</v>
      </c>
      <c r="O13" s="100">
        <f t="shared" si="0"/>
        <v>0</v>
      </c>
      <c r="P13" s="166">
        <f t="shared" si="0"/>
        <v>0</v>
      </c>
    </row>
    <row r="14" spans="1:17" x14ac:dyDescent="0.2">
      <c r="A14" s="167" t="s">
        <v>66</v>
      </c>
      <c r="B14" s="101" t="s">
        <v>63</v>
      </c>
      <c r="C14" s="222">
        <v>0</v>
      </c>
      <c r="D14" s="222">
        <v>0</v>
      </c>
      <c r="E14" s="232">
        <v>0</v>
      </c>
      <c r="F14" s="240">
        <v>0</v>
      </c>
      <c r="G14" s="232">
        <v>0</v>
      </c>
      <c r="H14" s="240">
        <v>0</v>
      </c>
      <c r="I14" s="232">
        <v>0</v>
      </c>
      <c r="J14" s="222">
        <v>0</v>
      </c>
      <c r="K14" s="222">
        <v>0</v>
      </c>
      <c r="L14" s="231">
        <v>0</v>
      </c>
      <c r="M14" s="240">
        <v>0</v>
      </c>
      <c r="N14" s="231">
        <v>0</v>
      </c>
      <c r="O14" s="240">
        <v>0</v>
      </c>
      <c r="P14" s="231">
        <v>0</v>
      </c>
    </row>
    <row r="15" spans="1:17" x14ac:dyDescent="0.2">
      <c r="A15" s="164"/>
      <c r="B15" s="98" t="s">
        <v>64</v>
      </c>
      <c r="C15" s="221">
        <v>0</v>
      </c>
      <c r="D15" s="221">
        <v>0</v>
      </c>
      <c r="E15" s="231">
        <v>0</v>
      </c>
      <c r="F15" s="229">
        <v>0</v>
      </c>
      <c r="G15" s="231">
        <v>0</v>
      </c>
      <c r="H15" s="229">
        <v>0</v>
      </c>
      <c r="I15" s="231">
        <v>0</v>
      </c>
      <c r="J15" s="221">
        <v>0</v>
      </c>
      <c r="K15" s="221">
        <v>0</v>
      </c>
      <c r="L15" s="231">
        <v>0</v>
      </c>
      <c r="M15" s="229">
        <v>0</v>
      </c>
      <c r="N15" s="231">
        <v>0</v>
      </c>
      <c r="O15" s="229">
        <v>0</v>
      </c>
      <c r="P15" s="231">
        <v>0</v>
      </c>
    </row>
    <row r="16" spans="1:17" x14ac:dyDescent="0.2">
      <c r="A16" s="164"/>
      <c r="B16" s="98" t="s">
        <v>63</v>
      </c>
      <c r="C16" s="221"/>
      <c r="D16" s="221"/>
      <c r="E16" s="231"/>
      <c r="F16" s="229"/>
      <c r="G16" s="231"/>
      <c r="H16" s="229"/>
      <c r="I16" s="231"/>
      <c r="J16" s="221"/>
      <c r="K16" s="221"/>
      <c r="L16" s="231"/>
      <c r="M16" s="229"/>
      <c r="N16" s="231"/>
      <c r="O16" s="229"/>
      <c r="P16" s="236"/>
    </row>
    <row r="17" spans="1:16" x14ac:dyDescent="0.2">
      <c r="A17" s="164"/>
      <c r="B17" s="98" t="s">
        <v>64</v>
      </c>
      <c r="C17" s="221"/>
      <c r="D17" s="221"/>
      <c r="E17" s="231"/>
      <c r="F17" s="229"/>
      <c r="G17" s="231"/>
      <c r="H17" s="229"/>
      <c r="I17" s="231"/>
      <c r="J17" s="221"/>
      <c r="K17" s="221"/>
      <c r="L17" s="231"/>
      <c r="M17" s="229"/>
      <c r="N17" s="231"/>
      <c r="O17" s="229"/>
      <c r="P17" s="236"/>
    </row>
    <row r="18" spans="1:16" ht="13.5" thickBot="1" x14ac:dyDescent="0.25">
      <c r="A18" s="164"/>
      <c r="B18" s="102" t="s">
        <v>65</v>
      </c>
      <c r="C18" s="100">
        <f t="shared" ref="C18:P18" si="1">(C15-C14)+(C17-C16)</f>
        <v>0</v>
      </c>
      <c r="D18" s="100">
        <f t="shared" si="1"/>
        <v>0</v>
      </c>
      <c r="E18" s="100">
        <f t="shared" si="1"/>
        <v>0</v>
      </c>
      <c r="F18" s="100">
        <f t="shared" si="1"/>
        <v>0</v>
      </c>
      <c r="G18" s="100">
        <f t="shared" si="1"/>
        <v>0</v>
      </c>
      <c r="H18" s="100">
        <f t="shared" si="1"/>
        <v>0</v>
      </c>
      <c r="I18" s="100">
        <f t="shared" si="1"/>
        <v>0</v>
      </c>
      <c r="J18" s="100">
        <f t="shared" si="1"/>
        <v>0</v>
      </c>
      <c r="K18" s="100">
        <f t="shared" si="1"/>
        <v>0</v>
      </c>
      <c r="L18" s="100">
        <f t="shared" si="1"/>
        <v>0</v>
      </c>
      <c r="M18" s="100">
        <f t="shared" si="1"/>
        <v>0</v>
      </c>
      <c r="N18" s="100">
        <f t="shared" si="1"/>
        <v>0</v>
      </c>
      <c r="O18" s="100">
        <f t="shared" si="1"/>
        <v>0</v>
      </c>
      <c r="P18" s="166">
        <f t="shared" si="1"/>
        <v>0</v>
      </c>
    </row>
    <row r="19" spans="1:16" ht="13.5" thickBot="1" x14ac:dyDescent="0.25">
      <c r="A19" s="168" t="s">
        <v>67</v>
      </c>
      <c r="B19" s="103"/>
      <c r="C19" s="104">
        <f t="shared" ref="C19:P19" si="2">C13+C18</f>
        <v>0</v>
      </c>
      <c r="D19" s="104">
        <f t="shared" si="2"/>
        <v>0</v>
      </c>
      <c r="E19" s="104">
        <f t="shared" si="2"/>
        <v>0</v>
      </c>
      <c r="F19" s="104">
        <f t="shared" si="2"/>
        <v>0</v>
      </c>
      <c r="G19" s="104">
        <f t="shared" si="2"/>
        <v>0</v>
      </c>
      <c r="H19" s="104">
        <f t="shared" si="2"/>
        <v>0</v>
      </c>
      <c r="I19" s="104">
        <f t="shared" si="2"/>
        <v>0</v>
      </c>
      <c r="J19" s="104">
        <f t="shared" si="2"/>
        <v>0</v>
      </c>
      <c r="K19" s="104">
        <f t="shared" si="2"/>
        <v>0</v>
      </c>
      <c r="L19" s="104">
        <f t="shared" si="2"/>
        <v>0</v>
      </c>
      <c r="M19" s="104">
        <f t="shared" si="2"/>
        <v>0</v>
      </c>
      <c r="N19" s="104">
        <f t="shared" si="2"/>
        <v>0</v>
      </c>
      <c r="O19" s="104">
        <f t="shared" si="2"/>
        <v>0</v>
      </c>
      <c r="P19" s="169">
        <f t="shared" si="2"/>
        <v>0</v>
      </c>
    </row>
    <row r="20" spans="1:16" x14ac:dyDescent="0.2">
      <c r="A20" s="164"/>
      <c r="B20" s="105" t="s">
        <v>68</v>
      </c>
      <c r="C20" s="221"/>
      <c r="D20" s="221"/>
      <c r="E20" s="231"/>
      <c r="F20" s="229"/>
      <c r="G20" s="231"/>
      <c r="H20" s="229"/>
      <c r="I20" s="231"/>
      <c r="J20" s="221"/>
      <c r="K20" s="221"/>
      <c r="L20" s="231"/>
      <c r="M20" s="229"/>
      <c r="N20" s="231"/>
      <c r="O20" s="229"/>
      <c r="P20" s="236"/>
    </row>
    <row r="21" spans="1:16" x14ac:dyDescent="0.2">
      <c r="A21" s="167" t="s">
        <v>70</v>
      </c>
      <c r="B21" s="105" t="s">
        <v>71</v>
      </c>
      <c r="C21" s="221"/>
      <c r="D21" s="221"/>
      <c r="E21" s="231"/>
      <c r="F21" s="229"/>
      <c r="G21" s="231"/>
      <c r="H21" s="229"/>
      <c r="I21" s="231"/>
      <c r="J21" s="221"/>
      <c r="K21" s="221"/>
      <c r="L21" s="231"/>
      <c r="M21" s="229"/>
      <c r="N21" s="231"/>
      <c r="O21" s="229"/>
      <c r="P21" s="236"/>
    </row>
    <row r="22" spans="1:16" x14ac:dyDescent="0.2">
      <c r="A22" s="167" t="s">
        <v>72</v>
      </c>
      <c r="B22" s="105" t="s">
        <v>73</v>
      </c>
      <c r="C22" s="221"/>
      <c r="D22" s="221"/>
      <c r="E22" s="231"/>
      <c r="F22" s="229"/>
      <c r="G22" s="231"/>
      <c r="H22" s="229"/>
      <c r="I22" s="231"/>
      <c r="J22" s="221"/>
      <c r="K22" s="221"/>
      <c r="L22" s="231"/>
      <c r="M22" s="229"/>
      <c r="N22" s="231"/>
      <c r="O22" s="229"/>
      <c r="P22" s="236"/>
    </row>
    <row r="23" spans="1:16" x14ac:dyDescent="0.2">
      <c r="A23" s="167" t="s">
        <v>74</v>
      </c>
      <c r="B23" s="105" t="s">
        <v>75</v>
      </c>
      <c r="C23" s="221"/>
      <c r="D23" s="221"/>
      <c r="E23" s="231"/>
      <c r="F23" s="229"/>
      <c r="G23" s="231"/>
      <c r="H23" s="229"/>
      <c r="I23" s="231"/>
      <c r="J23" s="221"/>
      <c r="K23" s="221"/>
      <c r="L23" s="231"/>
      <c r="M23" s="229"/>
      <c r="N23" s="231"/>
      <c r="O23" s="229"/>
      <c r="P23" s="236"/>
    </row>
    <row r="24" spans="1:16" x14ac:dyDescent="0.2">
      <c r="A24" s="167" t="s">
        <v>76</v>
      </c>
      <c r="B24" s="105" t="s">
        <v>77</v>
      </c>
      <c r="C24" s="223"/>
      <c r="D24" s="221"/>
      <c r="E24" s="231"/>
      <c r="F24" s="229"/>
      <c r="G24" s="231"/>
      <c r="H24" s="229"/>
      <c r="I24" s="231"/>
      <c r="J24" s="221"/>
      <c r="K24" s="221"/>
      <c r="L24" s="231"/>
      <c r="M24" s="229"/>
      <c r="N24" s="231"/>
      <c r="O24" s="229"/>
      <c r="P24" s="236"/>
    </row>
    <row r="25" spans="1:16" ht="13.5" thickBot="1" x14ac:dyDescent="0.25">
      <c r="A25" s="164"/>
      <c r="B25" s="106" t="s">
        <v>78</v>
      </c>
      <c r="C25" s="224"/>
      <c r="D25" s="224"/>
      <c r="E25" s="233"/>
      <c r="F25" s="241"/>
      <c r="G25" s="233"/>
      <c r="H25" s="241"/>
      <c r="I25" s="233"/>
      <c r="J25" s="224"/>
      <c r="K25" s="224"/>
      <c r="L25" s="233"/>
      <c r="M25" s="241"/>
      <c r="N25" s="233"/>
      <c r="O25" s="241"/>
      <c r="P25" s="237"/>
    </row>
    <row r="26" spans="1:16" ht="13.5" thickBot="1" x14ac:dyDescent="0.25">
      <c r="A26" s="170" t="s">
        <v>79</v>
      </c>
      <c r="B26" s="107"/>
      <c r="C26" s="108">
        <f t="shared" ref="C26:P26" si="3">SUM(C20:C25)</f>
        <v>0</v>
      </c>
      <c r="D26" s="108">
        <f t="shared" si="3"/>
        <v>0</v>
      </c>
      <c r="E26" s="108">
        <f t="shared" si="3"/>
        <v>0</v>
      </c>
      <c r="F26" s="108">
        <f t="shared" si="3"/>
        <v>0</v>
      </c>
      <c r="G26" s="108">
        <f t="shared" si="3"/>
        <v>0</v>
      </c>
      <c r="H26" s="108">
        <f t="shared" si="3"/>
        <v>0</v>
      </c>
      <c r="I26" s="108">
        <f t="shared" si="3"/>
        <v>0</v>
      </c>
      <c r="J26" s="108">
        <f t="shared" si="3"/>
        <v>0</v>
      </c>
      <c r="K26" s="108">
        <f t="shared" si="3"/>
        <v>0</v>
      </c>
      <c r="L26" s="108">
        <f t="shared" si="3"/>
        <v>0</v>
      </c>
      <c r="M26" s="108">
        <f t="shared" si="3"/>
        <v>0</v>
      </c>
      <c r="N26" s="108">
        <f t="shared" si="3"/>
        <v>0</v>
      </c>
      <c r="O26" s="108">
        <f t="shared" si="3"/>
        <v>0</v>
      </c>
      <c r="P26" s="171">
        <f t="shared" si="3"/>
        <v>0</v>
      </c>
    </row>
    <row r="27" spans="1:16" ht="13.5" thickBot="1" x14ac:dyDescent="0.25">
      <c r="A27" s="172" t="s">
        <v>80</v>
      </c>
      <c r="B27" s="109"/>
      <c r="C27" s="110" t="str">
        <f t="shared" ref="C27:P27" si="4">IF(C29&gt;=C8,"0:00",C8-C29)</f>
        <v>0:00</v>
      </c>
      <c r="D27" s="110" t="str">
        <f t="shared" si="4"/>
        <v>0:00</v>
      </c>
      <c r="E27" s="110">
        <f t="shared" si="4"/>
        <v>0.30208333333333331</v>
      </c>
      <c r="F27" s="110">
        <f t="shared" si="4"/>
        <v>0.30208333333333331</v>
      </c>
      <c r="G27" s="110">
        <f t="shared" si="4"/>
        <v>0.30208333333333331</v>
      </c>
      <c r="H27" s="110">
        <f t="shared" si="4"/>
        <v>0.30208333333333331</v>
      </c>
      <c r="I27" s="110">
        <f t="shared" si="4"/>
        <v>0.30208333333333331</v>
      </c>
      <c r="J27" s="110" t="str">
        <f t="shared" si="4"/>
        <v>0:00</v>
      </c>
      <c r="K27" s="110" t="str">
        <f t="shared" si="4"/>
        <v>0:00</v>
      </c>
      <c r="L27" s="110">
        <f t="shared" si="4"/>
        <v>0.30208333333333331</v>
      </c>
      <c r="M27" s="110">
        <f t="shared" si="4"/>
        <v>0.30208333333333331</v>
      </c>
      <c r="N27" s="110">
        <f t="shared" si="4"/>
        <v>0.30208333333333331</v>
      </c>
      <c r="O27" s="110">
        <f t="shared" si="4"/>
        <v>0.30208333333333331</v>
      </c>
      <c r="P27" s="173">
        <f t="shared" si="4"/>
        <v>0.30208333333333331</v>
      </c>
    </row>
    <row r="28" spans="1:16" ht="13.5" thickBot="1" x14ac:dyDescent="0.25">
      <c r="A28" s="174" t="s">
        <v>81</v>
      </c>
      <c r="B28" s="111"/>
      <c r="C28" s="225" t="s">
        <v>82</v>
      </c>
      <c r="D28" s="225" t="s">
        <v>82</v>
      </c>
      <c r="E28" s="234" t="s">
        <v>82</v>
      </c>
      <c r="F28" s="242" t="s">
        <v>82</v>
      </c>
      <c r="G28" s="234" t="s">
        <v>82</v>
      </c>
      <c r="H28" s="242" t="s">
        <v>82</v>
      </c>
      <c r="I28" s="234" t="s">
        <v>82</v>
      </c>
      <c r="J28" s="225" t="s">
        <v>82</v>
      </c>
      <c r="K28" s="225" t="s">
        <v>82</v>
      </c>
      <c r="L28" s="234" t="s">
        <v>82</v>
      </c>
      <c r="M28" s="242" t="s">
        <v>82</v>
      </c>
      <c r="N28" s="234" t="s">
        <v>82</v>
      </c>
      <c r="O28" s="242" t="s">
        <v>82</v>
      </c>
      <c r="P28" s="238" t="s">
        <v>82</v>
      </c>
    </row>
    <row r="29" spans="1:16" ht="13.5" thickTop="1" x14ac:dyDescent="0.2">
      <c r="A29" s="175" t="s">
        <v>83</v>
      </c>
      <c r="B29" s="141"/>
      <c r="C29" s="145">
        <f t="shared" ref="C29:P29" si="5">C26+C19</f>
        <v>0</v>
      </c>
      <c r="D29" s="145">
        <f t="shared" si="5"/>
        <v>0</v>
      </c>
      <c r="E29" s="145">
        <f t="shared" si="5"/>
        <v>0</v>
      </c>
      <c r="F29" s="145">
        <f t="shared" si="5"/>
        <v>0</v>
      </c>
      <c r="G29" s="145">
        <f t="shared" si="5"/>
        <v>0</v>
      </c>
      <c r="H29" s="145">
        <f t="shared" si="5"/>
        <v>0</v>
      </c>
      <c r="I29" s="145">
        <f t="shared" si="5"/>
        <v>0</v>
      </c>
      <c r="J29" s="145">
        <f t="shared" si="5"/>
        <v>0</v>
      </c>
      <c r="K29" s="145">
        <f t="shared" si="5"/>
        <v>0</v>
      </c>
      <c r="L29" s="145">
        <f t="shared" si="5"/>
        <v>0</v>
      </c>
      <c r="M29" s="145">
        <f t="shared" si="5"/>
        <v>0</v>
      </c>
      <c r="N29" s="145">
        <f t="shared" si="5"/>
        <v>0</v>
      </c>
      <c r="O29" s="145">
        <f t="shared" si="5"/>
        <v>0</v>
      </c>
      <c r="P29" s="176">
        <f t="shared" si="5"/>
        <v>0</v>
      </c>
    </row>
    <row r="30" spans="1:16" x14ac:dyDescent="0.2">
      <c r="A30" s="177" t="s">
        <v>84</v>
      </c>
      <c r="B30" s="142"/>
      <c r="C30" s="226">
        <f>IF(L3 ="Y", 0-L2, L2)</f>
        <v>-67.0625</v>
      </c>
      <c r="D30" s="226">
        <f t="shared" ref="D30:P30" si="6">C32</f>
        <v>-67.0625</v>
      </c>
      <c r="E30" s="235">
        <f t="shared" si="6"/>
        <v>-67.0625</v>
      </c>
      <c r="F30" s="243">
        <f t="shared" si="6"/>
        <v>-67.364583333333329</v>
      </c>
      <c r="G30" s="235">
        <f t="shared" si="6"/>
        <v>-67.666666666666657</v>
      </c>
      <c r="H30" s="243">
        <f t="shared" si="6"/>
        <v>-67.968749999999986</v>
      </c>
      <c r="I30" s="235">
        <f t="shared" si="6"/>
        <v>-68.270833333333314</v>
      </c>
      <c r="J30" s="226">
        <f t="shared" si="6"/>
        <v>-68.572916666666643</v>
      </c>
      <c r="K30" s="226">
        <f t="shared" si="6"/>
        <v>-68.572916666666643</v>
      </c>
      <c r="L30" s="235">
        <f t="shared" si="6"/>
        <v>-68.572916666666643</v>
      </c>
      <c r="M30" s="243">
        <f t="shared" si="6"/>
        <v>-68.874999999999972</v>
      </c>
      <c r="N30" s="235">
        <f t="shared" si="6"/>
        <v>-69.1770833333333</v>
      </c>
      <c r="O30" s="243">
        <f t="shared" si="6"/>
        <v>-69.479166666666629</v>
      </c>
      <c r="P30" s="239">
        <f t="shared" si="6"/>
        <v>-69.781249999999957</v>
      </c>
    </row>
    <row r="31" spans="1:16" x14ac:dyDescent="0.2">
      <c r="A31" s="177" t="s">
        <v>85</v>
      </c>
      <c r="B31" s="142"/>
      <c r="C31" s="226">
        <f t="shared" ref="C31:P31" si="7">IF(AND(C29=0,C27=0),"0:00", C29-C8)</f>
        <v>0</v>
      </c>
      <c r="D31" s="226">
        <f t="shared" si="7"/>
        <v>0</v>
      </c>
      <c r="E31" s="235">
        <f t="shared" si="7"/>
        <v>-0.30208333333333331</v>
      </c>
      <c r="F31" s="243">
        <f t="shared" si="7"/>
        <v>-0.30208333333333331</v>
      </c>
      <c r="G31" s="235">
        <f t="shared" si="7"/>
        <v>-0.30208333333333331</v>
      </c>
      <c r="H31" s="243">
        <f t="shared" si="7"/>
        <v>-0.30208333333333331</v>
      </c>
      <c r="I31" s="235">
        <f t="shared" si="7"/>
        <v>-0.30208333333333331</v>
      </c>
      <c r="J31" s="226">
        <f t="shared" si="7"/>
        <v>0</v>
      </c>
      <c r="K31" s="226">
        <f t="shared" si="7"/>
        <v>0</v>
      </c>
      <c r="L31" s="235">
        <f t="shared" si="7"/>
        <v>-0.30208333333333331</v>
      </c>
      <c r="M31" s="243">
        <f t="shared" si="7"/>
        <v>-0.30208333333333331</v>
      </c>
      <c r="N31" s="235">
        <f t="shared" si="7"/>
        <v>-0.30208333333333331</v>
      </c>
      <c r="O31" s="243">
        <f t="shared" si="7"/>
        <v>-0.30208333333333331</v>
      </c>
      <c r="P31" s="239">
        <f t="shared" si="7"/>
        <v>-0.30208333333333331</v>
      </c>
    </row>
    <row r="32" spans="1:16" ht="13.5" thickBot="1" x14ac:dyDescent="0.25">
      <c r="A32" s="178" t="s">
        <v>86</v>
      </c>
      <c r="B32" s="143"/>
      <c r="C32" s="144">
        <f t="shared" ref="C32:P32" si="8">C30+C31</f>
        <v>-67.0625</v>
      </c>
      <c r="D32" s="144">
        <f t="shared" si="8"/>
        <v>-67.0625</v>
      </c>
      <c r="E32" s="144">
        <f t="shared" si="8"/>
        <v>-67.364583333333329</v>
      </c>
      <c r="F32" s="144">
        <f t="shared" si="8"/>
        <v>-67.666666666666657</v>
      </c>
      <c r="G32" s="144">
        <f t="shared" si="8"/>
        <v>-67.968749999999986</v>
      </c>
      <c r="H32" s="144">
        <f t="shared" si="8"/>
        <v>-68.270833333333314</v>
      </c>
      <c r="I32" s="144">
        <f t="shared" si="8"/>
        <v>-68.572916666666643</v>
      </c>
      <c r="J32" s="144">
        <f t="shared" si="8"/>
        <v>-68.572916666666643</v>
      </c>
      <c r="K32" s="144">
        <f t="shared" si="8"/>
        <v>-68.572916666666643</v>
      </c>
      <c r="L32" s="144">
        <f t="shared" si="8"/>
        <v>-68.874999999999972</v>
      </c>
      <c r="M32" s="144">
        <f t="shared" si="8"/>
        <v>-69.1770833333333</v>
      </c>
      <c r="N32" s="144">
        <f t="shared" si="8"/>
        <v>-69.479166666666629</v>
      </c>
      <c r="O32" s="144">
        <f t="shared" si="8"/>
        <v>-69.781249999999957</v>
      </c>
      <c r="P32" s="179">
        <f t="shared" si="8"/>
        <v>-70.083333333333286</v>
      </c>
    </row>
    <row r="33" spans="1:16" ht="13.5" thickBot="1" x14ac:dyDescent="0.25">
      <c r="A33" s="60"/>
      <c r="B33" s="12"/>
      <c r="C33" s="12"/>
      <c r="D33" s="12"/>
      <c r="E33" s="12"/>
      <c r="F33" s="12"/>
      <c r="G33" s="12"/>
      <c r="H33" s="12"/>
      <c r="I33" s="12"/>
      <c r="J33" s="12"/>
      <c r="K33" s="12"/>
      <c r="L33" s="12"/>
      <c r="M33" s="12"/>
      <c r="N33" s="12"/>
      <c r="O33" s="12"/>
      <c r="P33" s="30"/>
    </row>
    <row r="34" spans="1:16" x14ac:dyDescent="0.2">
      <c r="A34" s="60"/>
      <c r="B34" s="57"/>
      <c r="C34" s="12"/>
      <c r="D34" s="12"/>
      <c r="E34" s="12"/>
      <c r="F34" s="12"/>
      <c r="G34" s="12"/>
      <c r="H34" s="127"/>
      <c r="I34" s="128"/>
      <c r="J34" s="305" t="s">
        <v>87</v>
      </c>
      <c r="K34" s="305"/>
      <c r="L34" s="305"/>
      <c r="M34" s="305"/>
      <c r="N34" s="128"/>
      <c r="O34" s="129"/>
      <c r="P34" s="30"/>
    </row>
    <row r="35" spans="1:16" x14ac:dyDescent="0.2">
      <c r="A35" s="60"/>
      <c r="B35" s="59"/>
      <c r="C35" s="12"/>
      <c r="D35" s="12"/>
      <c r="E35" s="12"/>
      <c r="F35" s="31"/>
      <c r="G35" s="12"/>
      <c r="H35" s="130"/>
      <c r="I35" s="91"/>
      <c r="J35" s="91"/>
      <c r="K35" s="91"/>
      <c r="L35" s="91"/>
      <c r="M35" s="91"/>
      <c r="N35" s="91"/>
      <c r="O35" s="131"/>
      <c r="P35" s="30"/>
    </row>
    <row r="36" spans="1:16" x14ac:dyDescent="0.2">
      <c r="A36" s="180" t="s">
        <v>88</v>
      </c>
      <c r="B36" s="33"/>
      <c r="C36" s="33"/>
      <c r="D36" s="33"/>
      <c r="E36" s="33"/>
      <c r="F36" s="12" t="s">
        <v>89</v>
      </c>
      <c r="G36" s="35"/>
      <c r="H36" s="132" t="s">
        <v>90</v>
      </c>
      <c r="I36" s="96"/>
      <c r="J36" s="96"/>
      <c r="K36" s="90">
        <f>C30</f>
        <v>-67.0625</v>
      </c>
      <c r="L36" s="93" t="s">
        <v>91</v>
      </c>
      <c r="M36" s="91" t="s">
        <v>68</v>
      </c>
      <c r="N36" s="97">
        <f>SUM(C20:P20)</f>
        <v>0</v>
      </c>
      <c r="O36" s="131"/>
      <c r="P36" s="30"/>
    </row>
    <row r="37" spans="1:16" x14ac:dyDescent="0.2">
      <c r="A37" s="60" t="s">
        <v>92</v>
      </c>
      <c r="B37" s="12"/>
      <c r="C37" s="12"/>
      <c r="D37" s="12"/>
      <c r="E37" s="12"/>
      <c r="F37" s="12"/>
      <c r="G37" s="12"/>
      <c r="H37" s="132" t="s">
        <v>93</v>
      </c>
      <c r="I37" s="96"/>
      <c r="J37" s="96"/>
      <c r="K37" s="90">
        <f>SUM(C19:P19)</f>
        <v>0</v>
      </c>
      <c r="L37" s="91"/>
      <c r="M37" s="91" t="s">
        <v>71</v>
      </c>
      <c r="N37" s="97">
        <f>SUM(C21:P21)</f>
        <v>0</v>
      </c>
      <c r="O37" s="131"/>
      <c r="P37" s="30"/>
    </row>
    <row r="38" spans="1:16" x14ac:dyDescent="0.2">
      <c r="A38" s="60"/>
      <c r="B38" s="12"/>
      <c r="C38" s="12"/>
      <c r="D38" s="12"/>
      <c r="E38" s="12"/>
      <c r="F38" s="12"/>
      <c r="G38" s="12"/>
      <c r="H38" s="132" t="s">
        <v>94</v>
      </c>
      <c r="I38" s="96"/>
      <c r="J38" s="96"/>
      <c r="K38" s="90">
        <f>SUM(C26:P26)</f>
        <v>0</v>
      </c>
      <c r="L38" s="91"/>
      <c r="M38" s="91" t="s">
        <v>73</v>
      </c>
      <c r="N38" s="97">
        <f>SUM(C22:P22)</f>
        <v>0</v>
      </c>
      <c r="O38" s="131"/>
      <c r="P38" s="30"/>
    </row>
    <row r="39" spans="1:16" x14ac:dyDescent="0.2">
      <c r="A39" s="60"/>
      <c r="B39" s="12"/>
      <c r="C39" s="12"/>
      <c r="D39" s="12"/>
      <c r="E39" s="12"/>
      <c r="F39" s="12"/>
      <c r="G39" s="12"/>
      <c r="H39" s="132" t="s">
        <v>95</v>
      </c>
      <c r="I39" s="96"/>
      <c r="J39" s="96"/>
      <c r="K39" s="90">
        <f>SUM(C8:P8)</f>
        <v>3.0208333333333335</v>
      </c>
      <c r="L39" s="91"/>
      <c r="M39" s="91" t="s">
        <v>78</v>
      </c>
      <c r="N39" s="97">
        <f>SUM(C25:P25)</f>
        <v>0</v>
      </c>
      <c r="O39" s="131"/>
      <c r="P39" s="30"/>
    </row>
    <row r="40" spans="1:16" x14ac:dyDescent="0.2">
      <c r="A40" s="60"/>
      <c r="B40" s="12"/>
      <c r="C40" s="12"/>
      <c r="D40" s="12"/>
      <c r="E40" s="12"/>
      <c r="F40" s="31"/>
      <c r="G40" s="12"/>
      <c r="H40" s="133"/>
      <c r="I40" s="91"/>
      <c r="J40" s="91"/>
      <c r="K40" s="91"/>
      <c r="L40" s="91"/>
      <c r="M40" s="91" t="s">
        <v>96</v>
      </c>
      <c r="N40" s="97">
        <f>SUM(C24:P24)</f>
        <v>0</v>
      </c>
      <c r="O40" s="131"/>
      <c r="P40" s="30"/>
    </row>
    <row r="41" spans="1:16" x14ac:dyDescent="0.2">
      <c r="A41" s="180" t="s">
        <v>97</v>
      </c>
      <c r="B41" s="33"/>
      <c r="C41" s="33"/>
      <c r="D41" s="33"/>
      <c r="E41" s="33"/>
      <c r="F41" s="33" t="s">
        <v>89</v>
      </c>
      <c r="G41" s="12"/>
      <c r="H41" s="134"/>
      <c r="I41" s="96"/>
      <c r="J41" s="95" t="s">
        <v>98</v>
      </c>
      <c r="K41" s="97">
        <f>(SUM(K36:K38)-(K39))</f>
        <v>-70.083333333333329</v>
      </c>
      <c r="L41" s="91"/>
      <c r="M41" s="94" t="s">
        <v>99</v>
      </c>
      <c r="N41" s="97">
        <f>SUM(C27:P27)</f>
        <v>3.0208333333333335</v>
      </c>
      <c r="O41" s="131"/>
      <c r="P41" s="30"/>
    </row>
    <row r="42" spans="1:16" ht="13.5" thickBot="1" x14ac:dyDescent="0.25">
      <c r="A42" s="60" t="s">
        <v>100</v>
      </c>
      <c r="B42" s="12"/>
      <c r="C42" s="12"/>
      <c r="D42" s="12"/>
      <c r="E42" s="12"/>
      <c r="F42" s="12"/>
      <c r="G42" s="12"/>
      <c r="H42" s="135"/>
      <c r="I42" s="136"/>
      <c r="J42" s="137" t="s">
        <v>101</v>
      </c>
      <c r="K42" s="138">
        <f>K78</f>
        <v>0</v>
      </c>
      <c r="L42" s="139"/>
      <c r="M42" s="139"/>
      <c r="N42" s="139"/>
      <c r="O42" s="140"/>
      <c r="P42" s="30"/>
    </row>
    <row r="43" spans="1:16" ht="13.5" thickBot="1" x14ac:dyDescent="0.25">
      <c r="A43" s="181"/>
      <c r="B43" s="37"/>
      <c r="C43" s="37"/>
      <c r="D43" s="37"/>
      <c r="E43" s="37"/>
      <c r="F43" s="37"/>
      <c r="G43" s="37"/>
      <c r="H43" s="37"/>
      <c r="I43" s="37"/>
      <c r="J43" s="37"/>
      <c r="K43" s="37"/>
      <c r="L43" s="37"/>
      <c r="M43" s="37"/>
      <c r="N43" s="37"/>
      <c r="O43" s="37"/>
      <c r="P43" s="38"/>
    </row>
    <row r="44" spans="1:16" ht="13.5" customHeight="1" x14ac:dyDescent="0.25">
      <c r="A44" s="155"/>
      <c r="B44" s="27"/>
      <c r="C44" s="156"/>
      <c r="D44" s="27"/>
      <c r="E44" s="27"/>
      <c r="F44" s="27"/>
      <c r="G44" s="157"/>
      <c r="H44" s="158"/>
      <c r="I44" s="159"/>
      <c r="J44" s="158"/>
      <c r="K44" s="160"/>
      <c r="L44" s="27"/>
      <c r="M44" s="27"/>
      <c r="N44" s="27"/>
      <c r="O44" s="27"/>
      <c r="P44" s="212"/>
    </row>
    <row r="45" spans="1:16" ht="13.5" customHeight="1" thickBot="1" x14ac:dyDescent="0.25">
      <c r="A45" s="12"/>
      <c r="B45" s="12"/>
      <c r="C45" s="12"/>
      <c r="D45" s="12"/>
      <c r="E45" s="12"/>
      <c r="F45" s="12"/>
      <c r="G45" s="12"/>
      <c r="H45" s="12"/>
      <c r="I45" s="12"/>
      <c r="J45" s="12"/>
      <c r="K45" s="12"/>
      <c r="L45" s="12"/>
      <c r="M45" s="12"/>
      <c r="N45" s="12"/>
      <c r="O45" s="12"/>
      <c r="P45" s="12"/>
    </row>
    <row r="46" spans="1:16" ht="19.5" thickTop="1" thickBot="1" x14ac:dyDescent="0.3">
      <c r="A46" s="3"/>
      <c r="B46" s="4"/>
      <c r="C46" s="5" t="s">
        <v>102</v>
      </c>
      <c r="D46" s="4"/>
      <c r="E46" s="4"/>
      <c r="F46" s="4"/>
      <c r="G46" s="6"/>
      <c r="H46" s="7"/>
      <c r="I46" s="8"/>
      <c r="J46" s="7"/>
      <c r="K46" s="9"/>
      <c r="L46" s="4"/>
      <c r="M46" s="4"/>
      <c r="N46" s="4"/>
      <c r="O46" s="4"/>
      <c r="P46" s="10"/>
    </row>
    <row r="47" spans="1:16" x14ac:dyDescent="0.2">
      <c r="A47" s="11"/>
      <c r="B47" s="12"/>
      <c r="C47" s="76" t="s">
        <v>36</v>
      </c>
      <c r="D47" s="196">
        <f>D2</f>
        <v>43422</v>
      </c>
      <c r="E47" s="83" t="s">
        <v>37</v>
      </c>
      <c r="F47" s="197"/>
      <c r="G47" s="79"/>
      <c r="H47" s="79"/>
      <c r="I47" s="79"/>
      <c r="J47" s="198"/>
      <c r="K47" s="79"/>
      <c r="L47" s="79"/>
      <c r="M47" s="79"/>
      <c r="N47" s="79"/>
      <c r="O47" s="79"/>
      <c r="P47" s="199"/>
    </row>
    <row r="48" spans="1:16" x14ac:dyDescent="0.2">
      <c r="A48" s="11"/>
      <c r="B48" s="12"/>
      <c r="C48" s="77" t="s">
        <v>40</v>
      </c>
      <c r="D48" s="201" t="str">
        <f>D3</f>
        <v>Your Name Goes here</v>
      </c>
      <c r="E48" s="201"/>
      <c r="F48" s="201"/>
      <c r="G48" s="80"/>
      <c r="H48" s="80"/>
      <c r="I48" s="81"/>
      <c r="J48" s="80"/>
      <c r="K48" s="80"/>
      <c r="L48" s="80"/>
      <c r="M48" s="80"/>
      <c r="N48" s="80"/>
      <c r="O48" s="80"/>
      <c r="P48" s="200"/>
    </row>
    <row r="49" spans="1:17" x14ac:dyDescent="0.2">
      <c r="A49" s="11"/>
      <c r="B49" s="12"/>
      <c r="C49" s="78" t="s">
        <v>126</v>
      </c>
      <c r="D49" s="201" t="str">
        <f>D4</f>
        <v>Pos no.</v>
      </c>
      <c r="E49" s="201"/>
      <c r="F49" s="201"/>
      <c r="G49" s="80"/>
      <c r="H49" s="201"/>
      <c r="I49" s="81"/>
      <c r="J49" s="81"/>
      <c r="K49" s="81"/>
      <c r="L49" s="80"/>
      <c r="M49" s="80"/>
      <c r="N49" s="80"/>
      <c r="O49" s="80"/>
      <c r="P49" s="200"/>
    </row>
    <row r="50" spans="1:17" ht="13.5" customHeight="1" x14ac:dyDescent="0.2">
      <c r="A50" s="11"/>
      <c r="B50" s="12"/>
      <c r="C50" s="77" t="s">
        <v>49</v>
      </c>
      <c r="D50" s="201" t="str">
        <f>D5</f>
        <v>Your Unit Name goes here</v>
      </c>
      <c r="E50" s="201"/>
      <c r="F50" s="201"/>
      <c r="G50" s="82"/>
      <c r="H50" s="82"/>
      <c r="I50" s="82"/>
      <c r="J50" s="82"/>
      <c r="K50" s="82"/>
      <c r="L50" s="82"/>
      <c r="M50" s="82"/>
      <c r="N50" s="82"/>
      <c r="O50" s="82"/>
      <c r="P50" s="202"/>
    </row>
    <row r="51" spans="1:17" x14ac:dyDescent="0.2">
      <c r="A51" s="11"/>
      <c r="B51" s="13"/>
      <c r="C51" s="84" t="s">
        <v>54</v>
      </c>
      <c r="D51" s="85" t="s">
        <v>55</v>
      </c>
      <c r="E51" s="85" t="s">
        <v>56</v>
      </c>
      <c r="F51" s="85" t="s">
        <v>57</v>
      </c>
      <c r="G51" s="85" t="s">
        <v>58</v>
      </c>
      <c r="H51" s="85" t="s">
        <v>59</v>
      </c>
      <c r="I51" s="85" t="s">
        <v>60</v>
      </c>
      <c r="J51" s="85" t="s">
        <v>54</v>
      </c>
      <c r="K51" s="85" t="s">
        <v>55</v>
      </c>
      <c r="L51" s="85" t="s">
        <v>56</v>
      </c>
      <c r="M51" s="85" t="s">
        <v>57</v>
      </c>
      <c r="N51" s="85" t="s">
        <v>58</v>
      </c>
      <c r="O51" s="85" t="s">
        <v>59</v>
      </c>
      <c r="P51" s="86" t="s">
        <v>60</v>
      </c>
    </row>
    <row r="52" spans="1:17" ht="13.5" thickBot="1" x14ac:dyDescent="0.25">
      <c r="A52" s="11"/>
      <c r="B52" s="13"/>
      <c r="C52" s="87">
        <f>C7</f>
        <v>43422</v>
      </c>
      <c r="D52" s="88">
        <f>$C$7+1</f>
        <v>43423</v>
      </c>
      <c r="E52" s="88">
        <f>$C$7+2</f>
        <v>43424</v>
      </c>
      <c r="F52" s="88">
        <f>$C$7+3</f>
        <v>43425</v>
      </c>
      <c r="G52" s="88">
        <f>$C$7+4</f>
        <v>43426</v>
      </c>
      <c r="H52" s="88">
        <f>$C$7+5</f>
        <v>43427</v>
      </c>
      <c r="I52" s="88">
        <f>$C$7+6</f>
        <v>43428</v>
      </c>
      <c r="J52" s="88">
        <f>$C$7+7</f>
        <v>43429</v>
      </c>
      <c r="K52" s="88">
        <f>$C$7+8</f>
        <v>43430</v>
      </c>
      <c r="L52" s="88">
        <f>$C$7+9</f>
        <v>43431</v>
      </c>
      <c r="M52" s="88">
        <f>$C$7+10</f>
        <v>43432</v>
      </c>
      <c r="N52" s="88">
        <f>$C$7+11</f>
        <v>43433</v>
      </c>
      <c r="O52" s="88">
        <f>$C$7+12</f>
        <v>43434</v>
      </c>
      <c r="P52" s="89">
        <f>$C$7+13</f>
        <v>43435</v>
      </c>
      <c r="Q52" s="1"/>
    </row>
    <row r="53" spans="1:17" ht="13.5" thickBot="1" x14ac:dyDescent="0.25">
      <c r="A53" s="206" t="s">
        <v>61</v>
      </c>
      <c r="B53" s="80"/>
      <c r="C53" s="203">
        <f>C8</f>
        <v>0</v>
      </c>
      <c r="D53" s="204">
        <f t="shared" ref="D53:P53" si="9">D8</f>
        <v>0</v>
      </c>
      <c r="E53" s="204">
        <f t="shared" si="9"/>
        <v>0.30208333333333331</v>
      </c>
      <c r="F53" s="204">
        <f t="shared" si="9"/>
        <v>0.30208333333333331</v>
      </c>
      <c r="G53" s="204">
        <f t="shared" si="9"/>
        <v>0.30208333333333331</v>
      </c>
      <c r="H53" s="204">
        <f t="shared" si="9"/>
        <v>0.30208333333333331</v>
      </c>
      <c r="I53" s="204">
        <f t="shared" si="9"/>
        <v>0.30208333333333331</v>
      </c>
      <c r="J53" s="204">
        <f t="shared" si="9"/>
        <v>0</v>
      </c>
      <c r="K53" s="204">
        <f t="shared" si="9"/>
        <v>0</v>
      </c>
      <c r="L53" s="204">
        <f t="shared" si="9"/>
        <v>0.30208333333333331</v>
      </c>
      <c r="M53" s="204">
        <f t="shared" si="9"/>
        <v>0.30208333333333331</v>
      </c>
      <c r="N53" s="204">
        <f t="shared" si="9"/>
        <v>0.30208333333333331</v>
      </c>
      <c r="O53" s="204">
        <f t="shared" si="9"/>
        <v>0.30208333333333331</v>
      </c>
      <c r="P53" s="205">
        <f t="shared" si="9"/>
        <v>0.30208333333333331</v>
      </c>
      <c r="Q53" s="1"/>
    </row>
    <row r="54" spans="1:17" hidden="1" x14ac:dyDescent="0.2">
      <c r="A54" s="11"/>
      <c r="B54" s="13" t="s">
        <v>103</v>
      </c>
      <c r="C54" s="16">
        <f t="shared" ref="C54:P54" si="10">C53*24</f>
        <v>0</v>
      </c>
      <c r="D54" s="16">
        <f t="shared" si="10"/>
        <v>0</v>
      </c>
      <c r="E54" s="16">
        <f t="shared" si="10"/>
        <v>7.25</v>
      </c>
      <c r="F54" s="16">
        <f t="shared" si="10"/>
        <v>7.25</v>
      </c>
      <c r="G54" s="16">
        <f t="shared" si="10"/>
        <v>7.25</v>
      </c>
      <c r="H54" s="16">
        <f t="shared" si="10"/>
        <v>7.25</v>
      </c>
      <c r="I54" s="16">
        <f t="shared" si="10"/>
        <v>7.25</v>
      </c>
      <c r="J54" s="16">
        <f t="shared" si="10"/>
        <v>0</v>
      </c>
      <c r="K54" s="16">
        <f t="shared" si="10"/>
        <v>0</v>
      </c>
      <c r="L54" s="16">
        <f t="shared" si="10"/>
        <v>7.25</v>
      </c>
      <c r="M54" s="16">
        <f t="shared" si="10"/>
        <v>7.25</v>
      </c>
      <c r="N54" s="16">
        <f t="shared" si="10"/>
        <v>7.25</v>
      </c>
      <c r="O54" s="16">
        <f t="shared" si="10"/>
        <v>7.25</v>
      </c>
      <c r="P54" s="17">
        <f t="shared" si="10"/>
        <v>7.25</v>
      </c>
      <c r="Q54" s="2"/>
    </row>
    <row r="55" spans="1:17" x14ac:dyDescent="0.2">
      <c r="A55" s="11"/>
      <c r="B55" s="13"/>
      <c r="C55" s="45"/>
      <c r="D55" s="45"/>
      <c r="E55" s="45"/>
      <c r="F55" s="45"/>
      <c r="G55" s="45"/>
      <c r="H55" s="45"/>
      <c r="I55" s="45"/>
      <c r="J55" s="45"/>
      <c r="K55" s="45"/>
      <c r="L55" s="45"/>
      <c r="M55" s="45"/>
      <c r="N55" s="45"/>
      <c r="O55" s="45"/>
      <c r="P55" s="17"/>
      <c r="Q55" s="2"/>
    </row>
    <row r="56" spans="1:17" x14ac:dyDescent="0.2">
      <c r="A56" s="18" t="s">
        <v>104</v>
      </c>
      <c r="B56" s="19" t="s">
        <v>63</v>
      </c>
      <c r="C56" s="20">
        <v>0</v>
      </c>
      <c r="D56" s="20">
        <v>0</v>
      </c>
      <c r="E56" s="20">
        <v>0</v>
      </c>
      <c r="F56" s="20">
        <v>0</v>
      </c>
      <c r="G56" s="20">
        <v>0</v>
      </c>
      <c r="H56" s="20">
        <v>0</v>
      </c>
      <c r="I56" s="20">
        <v>0</v>
      </c>
      <c r="J56" s="20">
        <v>0</v>
      </c>
      <c r="K56" s="20">
        <v>0</v>
      </c>
      <c r="L56" s="20">
        <v>0</v>
      </c>
      <c r="M56" s="20">
        <v>0</v>
      </c>
      <c r="N56" s="20">
        <v>0</v>
      </c>
      <c r="O56" s="20">
        <v>0</v>
      </c>
      <c r="P56" s="21">
        <v>0</v>
      </c>
    </row>
    <row r="57" spans="1:17" x14ac:dyDescent="0.2">
      <c r="A57" s="15" t="s">
        <v>105</v>
      </c>
      <c r="B57" s="19" t="s">
        <v>64</v>
      </c>
      <c r="C57" s="20">
        <v>0</v>
      </c>
      <c r="D57" s="20">
        <v>0</v>
      </c>
      <c r="E57" s="20">
        <v>0</v>
      </c>
      <c r="F57" s="20">
        <v>0</v>
      </c>
      <c r="G57" s="20">
        <v>0</v>
      </c>
      <c r="H57" s="20">
        <v>0</v>
      </c>
      <c r="I57" s="20">
        <v>0</v>
      </c>
      <c r="J57" s="20">
        <v>0</v>
      </c>
      <c r="K57" s="20">
        <v>0</v>
      </c>
      <c r="L57" s="20">
        <v>0</v>
      </c>
      <c r="M57" s="20">
        <v>0</v>
      </c>
      <c r="N57" s="20">
        <v>0</v>
      </c>
      <c r="O57" s="20">
        <v>0</v>
      </c>
      <c r="P57" s="21">
        <v>0</v>
      </c>
    </row>
    <row r="58" spans="1:17" x14ac:dyDescent="0.2">
      <c r="A58" s="11"/>
      <c r="B58" s="19" t="s">
        <v>63</v>
      </c>
      <c r="C58" s="20"/>
      <c r="D58" s="20"/>
      <c r="E58" s="20"/>
      <c r="F58" s="20"/>
      <c r="G58" s="20"/>
      <c r="H58" s="20"/>
      <c r="I58" s="20"/>
      <c r="J58" s="20"/>
      <c r="K58" s="20"/>
      <c r="L58" s="20"/>
      <c r="M58" s="20"/>
      <c r="N58" s="20"/>
      <c r="O58" s="20"/>
      <c r="P58" s="21"/>
    </row>
    <row r="59" spans="1:17" x14ac:dyDescent="0.2">
      <c r="A59" s="11"/>
      <c r="B59" s="19" t="s">
        <v>64</v>
      </c>
      <c r="C59" s="20"/>
      <c r="D59" s="20"/>
      <c r="E59" s="20"/>
      <c r="F59" s="20"/>
      <c r="G59" s="20"/>
      <c r="H59" s="20"/>
      <c r="I59" s="20"/>
      <c r="J59" s="20"/>
      <c r="K59" s="20"/>
      <c r="L59" s="20"/>
      <c r="M59" s="20"/>
      <c r="N59" s="20"/>
      <c r="O59" s="20"/>
      <c r="P59" s="21"/>
    </row>
    <row r="60" spans="1:17" ht="13.5" thickBot="1" x14ac:dyDescent="0.25">
      <c r="A60" s="46"/>
      <c r="B60" s="207" t="s">
        <v>65</v>
      </c>
      <c r="C60" s="208">
        <f t="shared" ref="C60:P60" si="11">(C57-C56)+(C59-C58)</f>
        <v>0</v>
      </c>
      <c r="D60" s="209">
        <f t="shared" si="11"/>
        <v>0</v>
      </c>
      <c r="E60" s="209">
        <f t="shared" si="11"/>
        <v>0</v>
      </c>
      <c r="F60" s="209">
        <f t="shared" si="11"/>
        <v>0</v>
      </c>
      <c r="G60" s="209">
        <f t="shared" si="11"/>
        <v>0</v>
      </c>
      <c r="H60" s="209">
        <f t="shared" si="11"/>
        <v>0</v>
      </c>
      <c r="I60" s="209">
        <f t="shared" si="11"/>
        <v>0</v>
      </c>
      <c r="J60" s="209">
        <f t="shared" si="11"/>
        <v>0</v>
      </c>
      <c r="K60" s="209">
        <f t="shared" si="11"/>
        <v>0</v>
      </c>
      <c r="L60" s="209">
        <f t="shared" si="11"/>
        <v>0</v>
      </c>
      <c r="M60" s="209">
        <f t="shared" si="11"/>
        <v>0</v>
      </c>
      <c r="N60" s="209">
        <f t="shared" si="11"/>
        <v>0</v>
      </c>
      <c r="O60" s="209">
        <f t="shared" si="11"/>
        <v>0</v>
      </c>
      <c r="P60" s="92">
        <f t="shared" si="11"/>
        <v>0</v>
      </c>
    </row>
    <row r="61" spans="1:17" x14ac:dyDescent="0.2">
      <c r="A61" s="11"/>
      <c r="B61" s="13"/>
      <c r="C61" s="44"/>
      <c r="D61" s="44"/>
      <c r="E61" s="44"/>
      <c r="F61" s="44"/>
      <c r="G61" s="44"/>
      <c r="H61" s="44"/>
      <c r="I61" s="44"/>
      <c r="J61" s="44"/>
      <c r="K61" s="44"/>
      <c r="L61" s="44"/>
      <c r="M61" s="44"/>
      <c r="N61" s="44"/>
      <c r="O61" s="44"/>
      <c r="P61" s="47"/>
    </row>
    <row r="62" spans="1:17" x14ac:dyDescent="0.2">
      <c r="A62" s="18" t="s">
        <v>106</v>
      </c>
      <c r="B62" s="61"/>
      <c r="C62" s="67">
        <v>0</v>
      </c>
      <c r="D62" s="67">
        <v>0</v>
      </c>
      <c r="E62" s="67">
        <v>0</v>
      </c>
      <c r="F62" s="67">
        <v>0</v>
      </c>
      <c r="G62" s="67">
        <v>0</v>
      </c>
      <c r="H62" s="67">
        <v>0</v>
      </c>
      <c r="I62" s="67">
        <v>0</v>
      </c>
      <c r="J62" s="67">
        <v>0</v>
      </c>
      <c r="K62" s="67">
        <v>0</v>
      </c>
      <c r="L62" s="67">
        <v>0</v>
      </c>
      <c r="M62" s="67">
        <v>0</v>
      </c>
      <c r="N62" s="67">
        <v>0</v>
      </c>
      <c r="O62" s="67">
        <v>0</v>
      </c>
      <c r="P62" s="68">
        <v>0</v>
      </c>
    </row>
    <row r="63" spans="1:17" x14ac:dyDescent="0.2">
      <c r="A63" s="62" t="s">
        <v>107</v>
      </c>
      <c r="B63" s="63"/>
      <c r="C63" s="67">
        <f t="shared" ref="C63:P63" si="12">(C60-C62)</f>
        <v>0</v>
      </c>
      <c r="D63" s="67">
        <f t="shared" si="12"/>
        <v>0</v>
      </c>
      <c r="E63" s="67">
        <f t="shared" si="12"/>
        <v>0</v>
      </c>
      <c r="F63" s="67">
        <f t="shared" si="12"/>
        <v>0</v>
      </c>
      <c r="G63" s="67">
        <f t="shared" si="12"/>
        <v>0</v>
      </c>
      <c r="H63" s="67">
        <f t="shared" si="12"/>
        <v>0</v>
      </c>
      <c r="I63" s="67">
        <f t="shared" si="12"/>
        <v>0</v>
      </c>
      <c r="J63" s="67">
        <f t="shared" si="12"/>
        <v>0</v>
      </c>
      <c r="K63" s="67">
        <f t="shared" si="12"/>
        <v>0</v>
      </c>
      <c r="L63" s="67">
        <f t="shared" si="12"/>
        <v>0</v>
      </c>
      <c r="M63" s="67">
        <f t="shared" si="12"/>
        <v>0</v>
      </c>
      <c r="N63" s="67">
        <f t="shared" si="12"/>
        <v>0</v>
      </c>
      <c r="O63" s="67">
        <f t="shared" si="12"/>
        <v>0</v>
      </c>
      <c r="P63" s="68">
        <f t="shared" si="12"/>
        <v>0</v>
      </c>
    </row>
    <row r="64" spans="1:17" x14ac:dyDescent="0.2">
      <c r="A64" s="11"/>
      <c r="B64" s="12"/>
      <c r="C64" s="69"/>
      <c r="D64" s="69"/>
      <c r="E64" s="69"/>
      <c r="F64" s="69"/>
      <c r="G64" s="69"/>
      <c r="H64" s="69"/>
      <c r="I64" s="69"/>
      <c r="J64" s="69"/>
      <c r="K64" s="69"/>
      <c r="L64" s="69"/>
      <c r="M64" s="69"/>
      <c r="N64" s="69"/>
      <c r="O64" s="69"/>
      <c r="P64" s="70"/>
    </row>
    <row r="65" spans="1:16" x14ac:dyDescent="0.2">
      <c r="A65" s="64" t="s">
        <v>108</v>
      </c>
      <c r="B65" s="51"/>
      <c r="C65" s="71"/>
      <c r="D65" s="71"/>
      <c r="E65" s="71"/>
      <c r="F65" s="71"/>
      <c r="G65" s="71"/>
      <c r="H65" s="71"/>
      <c r="I65" s="71"/>
      <c r="J65" s="71"/>
      <c r="K65" s="71"/>
      <c r="L65" s="71"/>
      <c r="M65" s="71"/>
      <c r="N65" s="71"/>
      <c r="O65" s="71"/>
      <c r="P65" s="72"/>
    </row>
    <row r="66" spans="1:16" x14ac:dyDescent="0.2">
      <c r="A66" s="65" t="s">
        <v>109</v>
      </c>
      <c r="B66" s="48" t="s">
        <v>110</v>
      </c>
      <c r="C66" s="73"/>
      <c r="D66" s="73"/>
      <c r="E66" s="73"/>
      <c r="F66" s="73"/>
      <c r="G66" s="73"/>
      <c r="H66" s="73"/>
      <c r="I66" s="73"/>
      <c r="J66" s="73"/>
      <c r="K66" s="73"/>
      <c r="L66" s="73"/>
      <c r="M66" s="73"/>
      <c r="N66" s="73"/>
      <c r="O66" s="73"/>
      <c r="P66" s="74"/>
    </row>
    <row r="67" spans="1:16" x14ac:dyDescent="0.2">
      <c r="A67" s="66" t="s">
        <v>111</v>
      </c>
      <c r="B67" s="49" t="s">
        <v>112</v>
      </c>
      <c r="C67" s="73"/>
      <c r="D67" s="73"/>
      <c r="E67" s="73"/>
      <c r="F67" s="73"/>
      <c r="G67" s="73"/>
      <c r="H67" s="73"/>
      <c r="I67" s="73"/>
      <c r="J67" s="73"/>
      <c r="K67" s="73"/>
      <c r="L67" s="73"/>
      <c r="M67" s="73"/>
      <c r="N67" s="73"/>
      <c r="O67" s="73"/>
      <c r="P67" s="74"/>
    </row>
    <row r="68" spans="1:16" x14ac:dyDescent="0.2">
      <c r="A68" s="66" t="s">
        <v>113</v>
      </c>
      <c r="B68" s="49" t="s">
        <v>114</v>
      </c>
      <c r="C68" s="73"/>
      <c r="D68" s="73"/>
      <c r="E68" s="73"/>
      <c r="F68" s="73"/>
      <c r="G68" s="73"/>
      <c r="H68" s="73"/>
      <c r="I68" s="73"/>
      <c r="J68" s="73"/>
      <c r="K68" s="73"/>
      <c r="L68" s="73"/>
      <c r="M68" s="73"/>
      <c r="N68" s="73"/>
      <c r="O68" s="73"/>
      <c r="P68" s="75"/>
    </row>
    <row r="69" spans="1:16" x14ac:dyDescent="0.2">
      <c r="A69" s="62" t="s">
        <v>115</v>
      </c>
      <c r="B69" s="50"/>
      <c r="C69" s="210">
        <f t="shared" ref="C69:P69" si="13">(C66*1.5)+(C67*2)+(C68*2.5)</f>
        <v>0</v>
      </c>
      <c r="D69" s="210">
        <f t="shared" si="13"/>
        <v>0</v>
      </c>
      <c r="E69" s="210">
        <f t="shared" si="13"/>
        <v>0</v>
      </c>
      <c r="F69" s="210">
        <f t="shared" si="13"/>
        <v>0</v>
      </c>
      <c r="G69" s="210">
        <f t="shared" si="13"/>
        <v>0</v>
      </c>
      <c r="H69" s="210">
        <f t="shared" si="13"/>
        <v>0</v>
      </c>
      <c r="I69" s="210">
        <f t="shared" si="13"/>
        <v>0</v>
      </c>
      <c r="J69" s="210">
        <f t="shared" si="13"/>
        <v>0</v>
      </c>
      <c r="K69" s="210">
        <f t="shared" si="13"/>
        <v>0</v>
      </c>
      <c r="L69" s="210">
        <f t="shared" si="13"/>
        <v>0</v>
      </c>
      <c r="M69" s="210">
        <f t="shared" si="13"/>
        <v>0</v>
      </c>
      <c r="N69" s="210">
        <f t="shared" si="13"/>
        <v>0</v>
      </c>
      <c r="O69" s="210">
        <f t="shared" si="13"/>
        <v>0</v>
      </c>
      <c r="P69" s="211">
        <f t="shared" si="13"/>
        <v>0</v>
      </c>
    </row>
    <row r="70" spans="1:16" x14ac:dyDescent="0.2">
      <c r="A70" s="11"/>
      <c r="B70" s="12"/>
      <c r="C70" s="12"/>
      <c r="D70" s="12"/>
      <c r="E70" s="12"/>
      <c r="F70" s="12"/>
      <c r="G70" s="12"/>
      <c r="H70" s="12"/>
      <c r="I70" s="12"/>
      <c r="J70" s="12"/>
      <c r="K70" s="12"/>
      <c r="L70" s="12"/>
      <c r="M70" s="12"/>
      <c r="N70" s="12"/>
      <c r="O70" s="12"/>
      <c r="P70" s="14"/>
    </row>
    <row r="71" spans="1:16" ht="13.5" thickBot="1" x14ac:dyDescent="0.25">
      <c r="A71" s="11"/>
      <c r="B71" s="42"/>
      <c r="C71" s="12"/>
      <c r="D71" s="12"/>
      <c r="E71" s="12"/>
      <c r="F71" s="12"/>
      <c r="G71" s="12"/>
      <c r="H71" s="12"/>
      <c r="I71" s="12"/>
      <c r="J71" s="12"/>
      <c r="K71" s="12"/>
      <c r="L71" s="12"/>
      <c r="M71" s="12"/>
      <c r="N71" s="12"/>
      <c r="O71" s="12"/>
      <c r="P71" s="14"/>
    </row>
    <row r="72" spans="1:16" x14ac:dyDescent="0.2">
      <c r="A72" s="11"/>
      <c r="B72" s="12"/>
      <c r="C72" s="12"/>
      <c r="D72" s="12"/>
      <c r="E72" s="12"/>
      <c r="F72" s="31"/>
      <c r="G72" s="12"/>
      <c r="H72" s="26"/>
      <c r="I72" s="27"/>
      <c r="J72" s="27"/>
      <c r="K72" s="27"/>
      <c r="L72" s="28"/>
      <c r="M72" s="12"/>
      <c r="N72" s="12"/>
      <c r="O72" s="12"/>
      <c r="P72" s="14"/>
    </row>
    <row r="73" spans="1:16" x14ac:dyDescent="0.2">
      <c r="A73" s="32" t="s">
        <v>88</v>
      </c>
      <c r="B73" s="33"/>
      <c r="C73" s="33"/>
      <c r="D73" s="33"/>
      <c r="E73" s="33"/>
      <c r="F73" s="12" t="s">
        <v>89</v>
      </c>
      <c r="G73" s="12"/>
      <c r="H73" s="43" t="s">
        <v>116</v>
      </c>
      <c r="I73" s="12"/>
      <c r="J73" s="12"/>
      <c r="K73" s="13"/>
      <c r="L73" s="30"/>
      <c r="M73" s="12"/>
      <c r="N73" s="12"/>
      <c r="O73" s="12"/>
      <c r="P73" s="14"/>
    </row>
    <row r="74" spans="1:16" x14ac:dyDescent="0.2">
      <c r="A74" s="11" t="s">
        <v>117</v>
      </c>
      <c r="B74" s="12"/>
      <c r="C74" s="12"/>
      <c r="D74" s="12"/>
      <c r="E74" s="12"/>
      <c r="F74" s="12"/>
      <c r="G74" s="12"/>
      <c r="H74" s="29"/>
      <c r="I74" s="12"/>
      <c r="J74" s="12"/>
      <c r="K74" s="12"/>
      <c r="L74" s="30"/>
      <c r="M74" s="12"/>
      <c r="N74" s="12"/>
      <c r="O74" s="12"/>
      <c r="P74" s="14"/>
    </row>
    <row r="75" spans="1:16" x14ac:dyDescent="0.2">
      <c r="A75" s="11"/>
      <c r="B75" s="12"/>
      <c r="C75" s="12"/>
      <c r="D75" s="12"/>
      <c r="E75" s="12"/>
      <c r="F75" s="12"/>
      <c r="G75" s="12"/>
      <c r="H75" s="34" t="s">
        <v>118</v>
      </c>
      <c r="I75" s="12"/>
      <c r="J75" s="12"/>
      <c r="K75" s="52">
        <f>L4</f>
        <v>0</v>
      </c>
      <c r="L75" s="30"/>
      <c r="M75" s="12"/>
      <c r="N75" s="12"/>
      <c r="O75" s="12"/>
      <c r="P75" s="14"/>
    </row>
    <row r="76" spans="1:16" x14ac:dyDescent="0.2">
      <c r="A76" s="11"/>
      <c r="B76" s="12"/>
      <c r="C76" s="12"/>
      <c r="D76" s="12"/>
      <c r="E76" s="12"/>
      <c r="F76" s="12"/>
      <c r="G76" s="12"/>
      <c r="H76" s="34" t="s">
        <v>119</v>
      </c>
      <c r="I76" s="12"/>
      <c r="J76" s="12"/>
      <c r="K76" s="52">
        <f>SUM(C69:P69)</f>
        <v>0</v>
      </c>
      <c r="L76" s="30"/>
      <c r="M76" s="12"/>
      <c r="N76" s="12"/>
      <c r="O76" s="12"/>
      <c r="P76" s="14"/>
    </row>
    <row r="77" spans="1:16" x14ac:dyDescent="0.2">
      <c r="A77" s="11"/>
      <c r="B77" s="12"/>
      <c r="C77" s="12"/>
      <c r="D77" s="12"/>
      <c r="E77" s="12"/>
      <c r="F77" s="31"/>
      <c r="G77" s="12"/>
      <c r="H77" s="34" t="s">
        <v>120</v>
      </c>
      <c r="I77" s="12"/>
      <c r="J77" s="12"/>
      <c r="K77" s="52">
        <f>N39</f>
        <v>0</v>
      </c>
      <c r="L77" s="30"/>
      <c r="M77" s="12"/>
      <c r="N77" s="12"/>
      <c r="O77" s="12"/>
      <c r="P77" s="14"/>
    </row>
    <row r="78" spans="1:16" x14ac:dyDescent="0.2">
      <c r="A78" s="32" t="s">
        <v>121</v>
      </c>
      <c r="B78" s="33"/>
      <c r="C78" s="33"/>
      <c r="D78" s="33"/>
      <c r="E78" s="33"/>
      <c r="F78" s="33" t="s">
        <v>89</v>
      </c>
      <c r="G78" s="12"/>
      <c r="H78" s="34" t="s">
        <v>122</v>
      </c>
      <c r="I78" s="12"/>
      <c r="J78" s="12"/>
      <c r="K78" s="52">
        <f>K75+K76-K77</f>
        <v>0</v>
      </c>
      <c r="L78" s="30"/>
      <c r="M78" s="12"/>
      <c r="N78" s="12"/>
      <c r="O78" s="12"/>
      <c r="P78" s="14"/>
    </row>
    <row r="79" spans="1:16" x14ac:dyDescent="0.2">
      <c r="A79" s="11" t="s">
        <v>100</v>
      </c>
      <c r="B79" s="12"/>
      <c r="C79" s="12"/>
      <c r="D79" s="12"/>
      <c r="E79" s="12"/>
      <c r="F79" s="12"/>
      <c r="G79" s="12"/>
      <c r="H79" s="29"/>
      <c r="I79" s="12"/>
      <c r="J79" s="12"/>
      <c r="K79" s="54"/>
      <c r="L79" s="30"/>
      <c r="M79" s="12"/>
      <c r="N79" s="12"/>
      <c r="O79" s="12"/>
      <c r="P79" s="14"/>
    </row>
    <row r="80" spans="1:16" x14ac:dyDescent="0.2">
      <c r="A80" s="11"/>
      <c r="B80" s="12"/>
      <c r="C80" s="12"/>
      <c r="D80" s="12"/>
      <c r="E80" s="12"/>
      <c r="F80" s="12"/>
      <c r="G80" s="12"/>
      <c r="H80" s="55" t="s">
        <v>123</v>
      </c>
      <c r="I80" s="12"/>
      <c r="J80" s="12"/>
      <c r="K80" s="52">
        <f>SUM(C62:P62)</f>
        <v>0</v>
      </c>
      <c r="L80" s="30"/>
      <c r="M80" s="12"/>
      <c r="N80" s="12"/>
      <c r="O80" s="12"/>
      <c r="P80" s="14"/>
    </row>
    <row r="81" spans="1:16" ht="13.5" thickBot="1" x14ac:dyDescent="0.25">
      <c r="A81" s="11"/>
      <c r="B81" s="12"/>
      <c r="C81" s="12"/>
      <c r="D81" s="12"/>
      <c r="E81" s="12"/>
      <c r="F81" s="12"/>
      <c r="G81" s="12"/>
      <c r="H81" s="36"/>
      <c r="I81" s="37"/>
      <c r="J81" s="37"/>
      <c r="K81" s="37"/>
      <c r="L81" s="38"/>
      <c r="M81" s="12"/>
      <c r="N81" s="12"/>
      <c r="O81" s="12"/>
      <c r="P81" s="14"/>
    </row>
    <row r="82" spans="1:16" ht="13.5" thickBot="1" x14ac:dyDescent="0.25">
      <c r="A82" s="39"/>
      <c r="B82" s="40"/>
      <c r="C82" s="40"/>
      <c r="D82" s="40"/>
      <c r="E82" s="40"/>
      <c r="F82" s="40"/>
      <c r="G82" s="40"/>
      <c r="H82" s="40"/>
      <c r="I82" s="40"/>
      <c r="J82" s="40"/>
      <c r="K82" s="40"/>
      <c r="L82" s="40"/>
      <c r="M82" s="40"/>
      <c r="N82" s="40"/>
      <c r="O82" s="40"/>
      <c r="P82" s="41"/>
    </row>
    <row r="83" spans="1:16" ht="13.5" thickTop="1" x14ac:dyDescent="0.2"/>
    <row r="85" spans="1:16" x14ac:dyDescent="0.2">
      <c r="D85" s="56"/>
    </row>
    <row r="86" spans="1:16" x14ac:dyDescent="0.2">
      <c r="D86" s="56"/>
    </row>
    <row r="87" spans="1:16" x14ac:dyDescent="0.2">
      <c r="D87" s="56"/>
    </row>
    <row r="88" spans="1:16" x14ac:dyDescent="0.2">
      <c r="D88" s="56"/>
    </row>
    <row r="89" spans="1:16" x14ac:dyDescent="0.2">
      <c r="D89" s="56"/>
    </row>
  </sheetData>
  <sheetProtection algorithmName="SHA-512" hashValue="wckvMWJEESx9M5DX75SY21+nuKzB1aRmA2dezZ19123MMQT44TDr53S8UL4rag/SaqYad5SYLOX6Epb04x+uVw==" saltValue="VRKPRo3Is/swzijgT5hKZg==" spinCount="100000" sheet="1" objects="1" scenarios="1"/>
  <mergeCells count="7">
    <mergeCell ref="D3:G3"/>
    <mergeCell ref="D5:G5"/>
    <mergeCell ref="M2:P2"/>
    <mergeCell ref="J34:M34"/>
    <mergeCell ref="M3:P3"/>
    <mergeCell ref="M4:P4"/>
    <mergeCell ref="M5:P5"/>
  </mergeCells>
  <hyperlinks>
    <hyperlink ref="M4:M5" r:id="rId1" display="     View Leave and " xr:uid="{0B51AF03-4E3A-4E72-B9B9-C9FCD3E71E6D}"/>
    <hyperlink ref="M3" r:id="rId2" display="ESS to apply for Leave" xr:uid="{C5EA3A23-EDF2-4601-807D-A38DDDA459F8}"/>
    <hyperlink ref="M4" r:id="rId3" display="View Leave, Attendance and " xr:uid="{AA213A49-6AD5-4054-B772-D96CCEFB4CB3}"/>
    <hyperlink ref="M5" r:id="rId4" display="Overtime Policies (HUPP 5.6)" xr:uid="{B89EFA35-CAC3-4F5C-850E-6D4E78F04A1E}"/>
    <hyperlink ref="M4:P4" r:id="rId5" display="Leave Entitlements" xr:uid="{FA726BBA-ADCB-4A8C-BE9E-8E1327523EC5}"/>
    <hyperlink ref="M5:P5" r:id="rId6" display="Attendance, Hours of Work and Overtime Procedures" xr:uid="{C2D2BE37-B8E9-4AF1-8B39-68D3AE322E21}"/>
    <hyperlink ref="M3:P3" r:id="rId7" display="Workday to apply for Leave" xr:uid="{B2C10212-05B3-456E-8398-EAED16FDACAE}"/>
  </hyperlinks>
  <pageMargins left="0.2" right="0.23" top="0.37" bottom="0.2" header="0.35" footer="0.2"/>
  <pageSetup paperSize="9" scale="94" fitToHeight="2" orientation="landscape" horizontalDpi="4294967295" verticalDpi="4294967295" r:id="rId8"/>
  <headerFooter alignWithMargins="0"/>
  <rowBreaks count="1" manualBreakCount="1">
    <brk id="44" max="16383" man="1"/>
  </rowBreaks>
  <drawing r:id="rId9"/>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5">
    <tabColor theme="5"/>
    <pageSetUpPr autoPageBreaks="0"/>
  </sheetPr>
  <dimension ref="A1:Q89"/>
  <sheetViews>
    <sheetView zoomScaleNormal="100" workbookViewId="0">
      <selection sqref="A1:XFD1048576"/>
    </sheetView>
  </sheetViews>
  <sheetFormatPr defaultColWidth="11.42578125" defaultRowHeight="12.75" x14ac:dyDescent="0.2"/>
  <sheetData>
    <row r="1" spans="1:17" ht="22.5" customHeight="1" x14ac:dyDescent="0.25">
      <c r="A1" s="155"/>
      <c r="B1" s="27"/>
      <c r="C1" s="156" t="s">
        <v>0</v>
      </c>
      <c r="D1" s="27"/>
      <c r="E1" s="27"/>
      <c r="F1" s="27"/>
      <c r="G1" s="157"/>
      <c r="H1" s="158"/>
      <c r="I1" s="159"/>
      <c r="J1" s="158"/>
      <c r="K1" s="160"/>
      <c r="L1" s="27"/>
      <c r="M1" s="27"/>
      <c r="N1" s="27"/>
      <c r="O1" s="27"/>
      <c r="P1" s="28"/>
    </row>
    <row r="2" spans="1:17" ht="12.75" customHeight="1" x14ac:dyDescent="0.2">
      <c r="A2" s="60"/>
      <c r="B2" s="12"/>
      <c r="C2" s="184" t="s">
        <v>36</v>
      </c>
      <c r="D2" s="185">
        <f>SUM('19Nov-2Dec'!D2,14)</f>
        <v>43436</v>
      </c>
      <c r="E2" s="186" t="s">
        <v>37</v>
      </c>
      <c r="F2" s="187"/>
      <c r="G2" s="188"/>
      <c r="H2" s="189" t="s">
        <v>38</v>
      </c>
      <c r="I2" s="190"/>
      <c r="J2" s="190"/>
      <c r="K2" s="190"/>
      <c r="L2" s="191">
        <f>+'19Nov-2Dec'!K41</f>
        <v>-70.083333333333329</v>
      </c>
      <c r="M2" s="306" t="s">
        <v>39</v>
      </c>
      <c r="N2" s="307"/>
      <c r="O2" s="307"/>
      <c r="P2" s="308"/>
    </row>
    <row r="3" spans="1:17" ht="12.75" customHeight="1" x14ac:dyDescent="0.2">
      <c r="A3" s="60"/>
      <c r="B3" s="12"/>
      <c r="C3" s="118" t="s">
        <v>40</v>
      </c>
      <c r="D3" s="302" t="str">
        <f>+'19Nov-2Dec'!D3</f>
        <v>Your Name Goes here</v>
      </c>
      <c r="E3" s="303"/>
      <c r="F3" s="303"/>
      <c r="G3" s="304"/>
      <c r="H3" s="122"/>
      <c r="I3" s="120"/>
      <c r="J3" s="120"/>
      <c r="K3" s="120"/>
      <c r="L3" s="121"/>
      <c r="M3" s="309" t="s">
        <v>42</v>
      </c>
      <c r="N3" s="310"/>
      <c r="O3" s="310"/>
      <c r="P3" s="311"/>
    </row>
    <row r="4" spans="1:17" x14ac:dyDescent="0.2">
      <c r="A4" s="60"/>
      <c r="B4" s="12"/>
      <c r="C4" s="118" t="s">
        <v>43</v>
      </c>
      <c r="D4" s="149" t="str">
        <f>+'19Nov-2Dec'!D4</f>
        <v>Pos no.</v>
      </c>
      <c r="E4" s="150"/>
      <c r="F4" s="214" t="s">
        <v>127</v>
      </c>
      <c r="G4" s="151" t="str">
        <f>'19Nov-2Dec'!G4</f>
        <v>Emp ID</v>
      </c>
      <c r="H4" s="122" t="s">
        <v>47</v>
      </c>
      <c r="I4" s="122"/>
      <c r="J4" s="120"/>
      <c r="K4" s="120"/>
      <c r="L4" s="123">
        <f>'19Nov-2Dec'!K78</f>
        <v>0</v>
      </c>
      <c r="M4" s="309" t="s">
        <v>48</v>
      </c>
      <c r="N4" s="310"/>
      <c r="O4" s="310"/>
      <c r="P4" s="311"/>
    </row>
    <row r="5" spans="1:17" ht="13.5" customHeight="1" x14ac:dyDescent="0.2">
      <c r="A5" s="60"/>
      <c r="B5" s="12"/>
      <c r="C5" s="192" t="s">
        <v>49</v>
      </c>
      <c r="D5" s="315" t="str">
        <f>+'19Nov-2Dec'!D5</f>
        <v>Your Unit Name goes here</v>
      </c>
      <c r="E5" s="316"/>
      <c r="F5" s="316"/>
      <c r="G5" s="317"/>
      <c r="H5" s="193" t="s">
        <v>51</v>
      </c>
      <c r="I5" s="193"/>
      <c r="J5" s="194"/>
      <c r="K5" s="194"/>
      <c r="L5" s="195" t="str">
        <f>'19Nov-2Dec'!L5</f>
        <v>FLEX</v>
      </c>
      <c r="M5" s="312" t="s">
        <v>53</v>
      </c>
      <c r="N5" s="313"/>
      <c r="O5" s="313"/>
      <c r="P5" s="314"/>
    </row>
    <row r="6" spans="1:17" x14ac:dyDescent="0.2">
      <c r="A6" s="60"/>
      <c r="B6" s="13"/>
      <c r="C6" s="182" t="s">
        <v>54</v>
      </c>
      <c r="D6" s="146" t="s">
        <v>55</v>
      </c>
      <c r="E6" s="146" t="s">
        <v>56</v>
      </c>
      <c r="F6" s="146" t="s">
        <v>57</v>
      </c>
      <c r="G6" s="146" t="s">
        <v>58</v>
      </c>
      <c r="H6" s="146" t="s">
        <v>59</v>
      </c>
      <c r="I6" s="146" t="s">
        <v>60</v>
      </c>
      <c r="J6" s="146" t="s">
        <v>54</v>
      </c>
      <c r="K6" s="146" t="s">
        <v>55</v>
      </c>
      <c r="L6" s="146" t="s">
        <v>56</v>
      </c>
      <c r="M6" s="146" t="s">
        <v>57</v>
      </c>
      <c r="N6" s="146" t="s">
        <v>58</v>
      </c>
      <c r="O6" s="146" t="s">
        <v>59</v>
      </c>
      <c r="P6" s="183" t="s">
        <v>60</v>
      </c>
    </row>
    <row r="7" spans="1:17" ht="13.5" thickBot="1" x14ac:dyDescent="0.25">
      <c r="A7" s="60"/>
      <c r="B7" s="13"/>
      <c r="C7" s="114">
        <f>D2</f>
        <v>43436</v>
      </c>
      <c r="D7" s="115">
        <f>$C$7+1</f>
        <v>43437</v>
      </c>
      <c r="E7" s="115">
        <f>$C$7+2</f>
        <v>43438</v>
      </c>
      <c r="F7" s="115">
        <f>$C$7+3</f>
        <v>43439</v>
      </c>
      <c r="G7" s="115">
        <f>$C$7+4</f>
        <v>43440</v>
      </c>
      <c r="H7" s="115">
        <f>$C$7+5</f>
        <v>43441</v>
      </c>
      <c r="I7" s="115">
        <f>$C$7+6</f>
        <v>43442</v>
      </c>
      <c r="J7" s="115">
        <f>$C$7+7</f>
        <v>43443</v>
      </c>
      <c r="K7" s="115">
        <f>$C$7+8</f>
        <v>43444</v>
      </c>
      <c r="L7" s="115">
        <f>$C$7+9</f>
        <v>43445</v>
      </c>
      <c r="M7" s="115">
        <f>$C$7+10</f>
        <v>43446</v>
      </c>
      <c r="N7" s="115">
        <f>$C$7+11</f>
        <v>43447</v>
      </c>
      <c r="O7" s="115">
        <f>$C$7+12</f>
        <v>43448</v>
      </c>
      <c r="P7" s="162">
        <f>$C$7+13</f>
        <v>43449</v>
      </c>
      <c r="Q7" s="1"/>
    </row>
    <row r="8" spans="1:17" ht="13.5" thickBot="1" x14ac:dyDescent="0.25">
      <c r="A8" s="118" t="s">
        <v>61</v>
      </c>
      <c r="B8" s="120"/>
      <c r="C8" s="220">
        <f>'19Nov-2Dec'!C8</f>
        <v>0</v>
      </c>
      <c r="D8" s="227">
        <f>'19Nov-2Dec'!D8</f>
        <v>0</v>
      </c>
      <c r="E8" s="230">
        <f>'19Nov-2Dec'!E8</f>
        <v>0.30208333333333331</v>
      </c>
      <c r="F8" s="228">
        <f>'19Nov-2Dec'!F8</f>
        <v>0.30208333333333331</v>
      </c>
      <c r="G8" s="230">
        <f>'19Nov-2Dec'!G8</f>
        <v>0.30208333333333331</v>
      </c>
      <c r="H8" s="228">
        <f>'19Nov-2Dec'!H8</f>
        <v>0.30208333333333331</v>
      </c>
      <c r="I8" s="230">
        <f>'19Nov-2Dec'!I8</f>
        <v>0.30208333333333331</v>
      </c>
      <c r="J8" s="227">
        <f>'19Nov-2Dec'!J8</f>
        <v>0</v>
      </c>
      <c r="K8" s="227">
        <f>'19Nov-2Dec'!K8</f>
        <v>0</v>
      </c>
      <c r="L8" s="230">
        <f>'19Nov-2Dec'!L8</f>
        <v>0.30208333333333331</v>
      </c>
      <c r="M8" s="228">
        <f>'19Nov-2Dec'!M8</f>
        <v>0.30208333333333331</v>
      </c>
      <c r="N8" s="230">
        <f>'19Nov-2Dec'!N8</f>
        <v>0.30208333333333331</v>
      </c>
      <c r="O8" s="228">
        <f>'19Nov-2Dec'!O8</f>
        <v>0.30208333333333331</v>
      </c>
      <c r="P8" s="230">
        <f>'19Nov-2Dec'!P8</f>
        <v>0.30208333333333331</v>
      </c>
      <c r="Q8" s="1"/>
    </row>
    <row r="9" spans="1:17" x14ac:dyDescent="0.2">
      <c r="A9" s="163" t="s">
        <v>62</v>
      </c>
      <c r="B9" s="98" t="s">
        <v>63</v>
      </c>
      <c r="C9" s="221">
        <v>0</v>
      </c>
      <c r="D9" s="221">
        <v>0</v>
      </c>
      <c r="E9" s="231">
        <v>0</v>
      </c>
      <c r="F9" s="229">
        <v>0</v>
      </c>
      <c r="G9" s="231">
        <v>0</v>
      </c>
      <c r="H9" s="229">
        <v>0</v>
      </c>
      <c r="I9" s="231">
        <v>0</v>
      </c>
      <c r="J9" s="221">
        <v>0</v>
      </c>
      <c r="K9" s="221">
        <v>0</v>
      </c>
      <c r="L9" s="231">
        <v>0</v>
      </c>
      <c r="M9" s="229">
        <v>0</v>
      </c>
      <c r="N9" s="231">
        <v>0</v>
      </c>
      <c r="O9" s="229">
        <v>0</v>
      </c>
      <c r="P9" s="231">
        <v>0</v>
      </c>
    </row>
    <row r="10" spans="1:17" x14ac:dyDescent="0.2">
      <c r="A10" s="164"/>
      <c r="B10" s="98" t="s">
        <v>64</v>
      </c>
      <c r="C10" s="221">
        <v>0</v>
      </c>
      <c r="D10" s="221">
        <v>0</v>
      </c>
      <c r="E10" s="231">
        <v>0</v>
      </c>
      <c r="F10" s="229">
        <v>0</v>
      </c>
      <c r="G10" s="231">
        <v>0</v>
      </c>
      <c r="H10" s="229">
        <v>0</v>
      </c>
      <c r="I10" s="231">
        <v>0</v>
      </c>
      <c r="J10" s="221">
        <v>0</v>
      </c>
      <c r="K10" s="221">
        <v>0</v>
      </c>
      <c r="L10" s="231">
        <v>0</v>
      </c>
      <c r="M10" s="229">
        <v>0</v>
      </c>
      <c r="N10" s="231">
        <v>0</v>
      </c>
      <c r="O10" s="229">
        <v>0</v>
      </c>
      <c r="P10" s="231">
        <v>0</v>
      </c>
    </row>
    <row r="11" spans="1:17" x14ac:dyDescent="0.2">
      <c r="A11" s="164"/>
      <c r="B11" s="98" t="s">
        <v>63</v>
      </c>
      <c r="C11" s="221"/>
      <c r="D11" s="221"/>
      <c r="E11" s="231"/>
      <c r="F11" s="229"/>
      <c r="G11" s="231"/>
      <c r="H11" s="229"/>
      <c r="I11" s="231"/>
      <c r="J11" s="221"/>
      <c r="K11" s="221"/>
      <c r="L11" s="231"/>
      <c r="M11" s="229"/>
      <c r="N11" s="231"/>
      <c r="O11" s="229"/>
      <c r="P11" s="236"/>
    </row>
    <row r="12" spans="1:17" x14ac:dyDescent="0.2">
      <c r="A12" s="164"/>
      <c r="B12" s="98" t="s">
        <v>64</v>
      </c>
      <c r="C12" s="221"/>
      <c r="D12" s="221"/>
      <c r="E12" s="231"/>
      <c r="F12" s="229"/>
      <c r="G12" s="231"/>
      <c r="H12" s="229"/>
      <c r="I12" s="231"/>
      <c r="J12" s="221"/>
      <c r="K12" s="221"/>
      <c r="L12" s="231"/>
      <c r="M12" s="229"/>
      <c r="N12" s="231"/>
      <c r="O12" s="229"/>
      <c r="P12" s="236"/>
    </row>
    <row r="13" spans="1:17" ht="13.5" thickBot="1" x14ac:dyDescent="0.25">
      <c r="A13" s="165"/>
      <c r="B13" s="99" t="s">
        <v>65</v>
      </c>
      <c r="C13" s="100">
        <f t="shared" ref="C13:P13" si="0">(C10-C9)+(C12-C11)</f>
        <v>0</v>
      </c>
      <c r="D13" s="100">
        <f t="shared" si="0"/>
        <v>0</v>
      </c>
      <c r="E13" s="100">
        <f t="shared" si="0"/>
        <v>0</v>
      </c>
      <c r="F13" s="100">
        <f t="shared" si="0"/>
        <v>0</v>
      </c>
      <c r="G13" s="100">
        <f t="shared" si="0"/>
        <v>0</v>
      </c>
      <c r="H13" s="100">
        <f t="shared" si="0"/>
        <v>0</v>
      </c>
      <c r="I13" s="100">
        <f t="shared" si="0"/>
        <v>0</v>
      </c>
      <c r="J13" s="100">
        <f t="shared" si="0"/>
        <v>0</v>
      </c>
      <c r="K13" s="100">
        <f t="shared" si="0"/>
        <v>0</v>
      </c>
      <c r="L13" s="100">
        <f t="shared" si="0"/>
        <v>0</v>
      </c>
      <c r="M13" s="100">
        <f t="shared" si="0"/>
        <v>0</v>
      </c>
      <c r="N13" s="100">
        <f t="shared" si="0"/>
        <v>0</v>
      </c>
      <c r="O13" s="100">
        <f t="shared" si="0"/>
        <v>0</v>
      </c>
      <c r="P13" s="166">
        <f t="shared" si="0"/>
        <v>0</v>
      </c>
    </row>
    <row r="14" spans="1:17" x14ac:dyDescent="0.2">
      <c r="A14" s="167" t="s">
        <v>66</v>
      </c>
      <c r="B14" s="101" t="s">
        <v>63</v>
      </c>
      <c r="C14" s="222">
        <v>0</v>
      </c>
      <c r="D14" s="222">
        <v>0</v>
      </c>
      <c r="E14" s="232">
        <v>0</v>
      </c>
      <c r="F14" s="240">
        <v>0</v>
      </c>
      <c r="G14" s="232">
        <v>0</v>
      </c>
      <c r="H14" s="240">
        <v>0</v>
      </c>
      <c r="I14" s="232">
        <v>0</v>
      </c>
      <c r="J14" s="222">
        <v>0</v>
      </c>
      <c r="K14" s="222">
        <v>0</v>
      </c>
      <c r="L14" s="231">
        <v>0</v>
      </c>
      <c r="M14" s="240">
        <v>0</v>
      </c>
      <c r="N14" s="231">
        <v>0</v>
      </c>
      <c r="O14" s="240">
        <v>0</v>
      </c>
      <c r="P14" s="231">
        <v>0</v>
      </c>
    </row>
    <row r="15" spans="1:17" x14ac:dyDescent="0.2">
      <c r="A15" s="164"/>
      <c r="B15" s="98" t="s">
        <v>64</v>
      </c>
      <c r="C15" s="221">
        <v>0</v>
      </c>
      <c r="D15" s="221">
        <v>0</v>
      </c>
      <c r="E15" s="231">
        <v>0</v>
      </c>
      <c r="F15" s="229">
        <v>0</v>
      </c>
      <c r="G15" s="231">
        <v>0</v>
      </c>
      <c r="H15" s="229">
        <v>0</v>
      </c>
      <c r="I15" s="231">
        <v>0</v>
      </c>
      <c r="J15" s="221">
        <v>0</v>
      </c>
      <c r="K15" s="221">
        <v>0</v>
      </c>
      <c r="L15" s="231">
        <v>0</v>
      </c>
      <c r="M15" s="229">
        <v>0</v>
      </c>
      <c r="N15" s="231">
        <v>0</v>
      </c>
      <c r="O15" s="229">
        <v>0</v>
      </c>
      <c r="P15" s="231">
        <v>0</v>
      </c>
    </row>
    <row r="16" spans="1:17" x14ac:dyDescent="0.2">
      <c r="A16" s="164"/>
      <c r="B16" s="98" t="s">
        <v>63</v>
      </c>
      <c r="C16" s="221"/>
      <c r="D16" s="221"/>
      <c r="E16" s="231"/>
      <c r="F16" s="229"/>
      <c r="G16" s="231"/>
      <c r="H16" s="229"/>
      <c r="I16" s="231"/>
      <c r="J16" s="221"/>
      <c r="K16" s="221"/>
      <c r="L16" s="231"/>
      <c r="M16" s="229"/>
      <c r="N16" s="231"/>
      <c r="O16" s="229"/>
      <c r="P16" s="236"/>
    </row>
    <row r="17" spans="1:16" x14ac:dyDescent="0.2">
      <c r="A17" s="164"/>
      <c r="B17" s="98" t="s">
        <v>64</v>
      </c>
      <c r="C17" s="221"/>
      <c r="D17" s="221"/>
      <c r="E17" s="231"/>
      <c r="F17" s="229"/>
      <c r="G17" s="231"/>
      <c r="H17" s="229"/>
      <c r="I17" s="231"/>
      <c r="J17" s="221"/>
      <c r="K17" s="221"/>
      <c r="L17" s="231"/>
      <c r="M17" s="229"/>
      <c r="N17" s="231"/>
      <c r="O17" s="229"/>
      <c r="P17" s="236"/>
    </row>
    <row r="18" spans="1:16" ht="13.5" thickBot="1" x14ac:dyDescent="0.25">
      <c r="A18" s="164"/>
      <c r="B18" s="102" t="s">
        <v>65</v>
      </c>
      <c r="C18" s="100">
        <f t="shared" ref="C18:P18" si="1">(C15-C14)+(C17-C16)</f>
        <v>0</v>
      </c>
      <c r="D18" s="100">
        <f t="shared" si="1"/>
        <v>0</v>
      </c>
      <c r="E18" s="100">
        <f t="shared" si="1"/>
        <v>0</v>
      </c>
      <c r="F18" s="100">
        <f t="shared" si="1"/>
        <v>0</v>
      </c>
      <c r="G18" s="100">
        <f t="shared" si="1"/>
        <v>0</v>
      </c>
      <c r="H18" s="100">
        <f t="shared" si="1"/>
        <v>0</v>
      </c>
      <c r="I18" s="100">
        <f t="shared" si="1"/>
        <v>0</v>
      </c>
      <c r="J18" s="100">
        <f t="shared" si="1"/>
        <v>0</v>
      </c>
      <c r="K18" s="100">
        <f t="shared" si="1"/>
        <v>0</v>
      </c>
      <c r="L18" s="100">
        <f t="shared" si="1"/>
        <v>0</v>
      </c>
      <c r="M18" s="100">
        <f t="shared" si="1"/>
        <v>0</v>
      </c>
      <c r="N18" s="100">
        <f t="shared" si="1"/>
        <v>0</v>
      </c>
      <c r="O18" s="100">
        <f t="shared" si="1"/>
        <v>0</v>
      </c>
      <c r="P18" s="166">
        <f t="shared" si="1"/>
        <v>0</v>
      </c>
    </row>
    <row r="19" spans="1:16" ht="13.5" thickBot="1" x14ac:dyDescent="0.25">
      <c r="A19" s="168" t="s">
        <v>67</v>
      </c>
      <c r="B19" s="103"/>
      <c r="C19" s="104">
        <f t="shared" ref="C19:P19" si="2">C13+C18</f>
        <v>0</v>
      </c>
      <c r="D19" s="104">
        <f t="shared" si="2"/>
        <v>0</v>
      </c>
      <c r="E19" s="104">
        <f t="shared" si="2"/>
        <v>0</v>
      </c>
      <c r="F19" s="104">
        <f t="shared" si="2"/>
        <v>0</v>
      </c>
      <c r="G19" s="104">
        <f t="shared" si="2"/>
        <v>0</v>
      </c>
      <c r="H19" s="104">
        <f t="shared" si="2"/>
        <v>0</v>
      </c>
      <c r="I19" s="104">
        <f t="shared" si="2"/>
        <v>0</v>
      </c>
      <c r="J19" s="104">
        <f t="shared" si="2"/>
        <v>0</v>
      </c>
      <c r="K19" s="104">
        <f t="shared" si="2"/>
        <v>0</v>
      </c>
      <c r="L19" s="104">
        <f t="shared" si="2"/>
        <v>0</v>
      </c>
      <c r="M19" s="104">
        <f t="shared" si="2"/>
        <v>0</v>
      </c>
      <c r="N19" s="104">
        <f t="shared" si="2"/>
        <v>0</v>
      </c>
      <c r="O19" s="104">
        <f t="shared" si="2"/>
        <v>0</v>
      </c>
      <c r="P19" s="169">
        <f t="shared" si="2"/>
        <v>0</v>
      </c>
    </row>
    <row r="20" spans="1:16" x14ac:dyDescent="0.2">
      <c r="A20" s="164"/>
      <c r="B20" s="105" t="s">
        <v>68</v>
      </c>
      <c r="C20" s="221"/>
      <c r="D20" s="221"/>
      <c r="E20" s="231"/>
      <c r="F20" s="229"/>
      <c r="G20" s="231"/>
      <c r="H20" s="229"/>
      <c r="I20" s="231"/>
      <c r="J20" s="221"/>
      <c r="K20" s="221"/>
      <c r="L20" s="231"/>
      <c r="M20" s="229"/>
      <c r="N20" s="231"/>
      <c r="O20" s="229"/>
      <c r="P20" s="236"/>
    </row>
    <row r="21" spans="1:16" x14ac:dyDescent="0.2">
      <c r="A21" s="167" t="s">
        <v>70</v>
      </c>
      <c r="B21" s="105" t="s">
        <v>71</v>
      </c>
      <c r="C21" s="221"/>
      <c r="D21" s="221"/>
      <c r="E21" s="231"/>
      <c r="F21" s="229"/>
      <c r="G21" s="231"/>
      <c r="H21" s="229"/>
      <c r="I21" s="231"/>
      <c r="J21" s="221"/>
      <c r="K21" s="221"/>
      <c r="L21" s="231"/>
      <c r="M21" s="229"/>
      <c r="N21" s="231"/>
      <c r="O21" s="229"/>
      <c r="P21" s="236"/>
    </row>
    <row r="22" spans="1:16" x14ac:dyDescent="0.2">
      <c r="A22" s="167" t="s">
        <v>72</v>
      </c>
      <c r="B22" s="105" t="s">
        <v>73</v>
      </c>
      <c r="C22" s="221"/>
      <c r="D22" s="221"/>
      <c r="E22" s="231"/>
      <c r="F22" s="229"/>
      <c r="G22" s="231"/>
      <c r="H22" s="229"/>
      <c r="I22" s="231"/>
      <c r="J22" s="221"/>
      <c r="K22" s="221"/>
      <c r="L22" s="231"/>
      <c r="M22" s="229"/>
      <c r="N22" s="231"/>
      <c r="O22" s="229"/>
      <c r="P22" s="236"/>
    </row>
    <row r="23" spans="1:16" x14ac:dyDescent="0.2">
      <c r="A23" s="167" t="s">
        <v>74</v>
      </c>
      <c r="B23" s="105" t="s">
        <v>75</v>
      </c>
      <c r="C23" s="221"/>
      <c r="D23" s="221"/>
      <c r="E23" s="231"/>
      <c r="F23" s="229"/>
      <c r="G23" s="231"/>
      <c r="H23" s="229"/>
      <c r="I23" s="231"/>
      <c r="J23" s="221"/>
      <c r="K23" s="221"/>
      <c r="L23" s="231"/>
      <c r="M23" s="229"/>
      <c r="N23" s="231"/>
      <c r="O23" s="229"/>
      <c r="P23" s="236"/>
    </row>
    <row r="24" spans="1:16" x14ac:dyDescent="0.2">
      <c r="A24" s="167" t="s">
        <v>76</v>
      </c>
      <c r="B24" s="105" t="s">
        <v>77</v>
      </c>
      <c r="C24" s="223"/>
      <c r="D24" s="221"/>
      <c r="E24" s="231"/>
      <c r="F24" s="229"/>
      <c r="G24" s="231"/>
      <c r="H24" s="229"/>
      <c r="I24" s="231"/>
      <c r="J24" s="221"/>
      <c r="K24" s="221"/>
      <c r="L24" s="231"/>
      <c r="M24" s="229"/>
      <c r="N24" s="231" t="s">
        <v>69</v>
      </c>
      <c r="O24" s="229"/>
      <c r="P24" s="236"/>
    </row>
    <row r="25" spans="1:16" ht="13.5" thickBot="1" x14ac:dyDescent="0.25">
      <c r="A25" s="164"/>
      <c r="B25" s="106" t="s">
        <v>78</v>
      </c>
      <c r="C25" s="224"/>
      <c r="D25" s="224"/>
      <c r="E25" s="233"/>
      <c r="F25" s="241"/>
      <c r="G25" s="233"/>
      <c r="H25" s="241"/>
      <c r="I25" s="233"/>
      <c r="J25" s="224"/>
      <c r="K25" s="224"/>
      <c r="L25" s="233"/>
      <c r="M25" s="241"/>
      <c r="N25" s="233"/>
      <c r="O25" s="241"/>
      <c r="P25" s="237"/>
    </row>
    <row r="26" spans="1:16" ht="13.5" thickBot="1" x14ac:dyDescent="0.25">
      <c r="A26" s="170" t="s">
        <v>79</v>
      </c>
      <c r="B26" s="107"/>
      <c r="C26" s="108">
        <f t="shared" ref="C26:P26" si="3">SUM(C20:C25)</f>
        <v>0</v>
      </c>
      <c r="D26" s="108">
        <f t="shared" si="3"/>
        <v>0</v>
      </c>
      <c r="E26" s="108">
        <f t="shared" si="3"/>
        <v>0</v>
      </c>
      <c r="F26" s="108">
        <f t="shared" si="3"/>
        <v>0</v>
      </c>
      <c r="G26" s="108">
        <f t="shared" si="3"/>
        <v>0</v>
      </c>
      <c r="H26" s="108">
        <f t="shared" si="3"/>
        <v>0</v>
      </c>
      <c r="I26" s="108">
        <f t="shared" si="3"/>
        <v>0</v>
      </c>
      <c r="J26" s="108">
        <f t="shared" si="3"/>
        <v>0</v>
      </c>
      <c r="K26" s="108">
        <f t="shared" si="3"/>
        <v>0</v>
      </c>
      <c r="L26" s="108">
        <f t="shared" si="3"/>
        <v>0</v>
      </c>
      <c r="M26" s="108">
        <f t="shared" si="3"/>
        <v>0</v>
      </c>
      <c r="N26" s="108">
        <f t="shared" si="3"/>
        <v>0</v>
      </c>
      <c r="O26" s="108">
        <f t="shared" si="3"/>
        <v>0</v>
      </c>
      <c r="P26" s="171">
        <f t="shared" si="3"/>
        <v>0</v>
      </c>
    </row>
    <row r="27" spans="1:16" ht="13.5" thickBot="1" x14ac:dyDescent="0.25">
      <c r="A27" s="172" t="s">
        <v>80</v>
      </c>
      <c r="B27" s="109"/>
      <c r="C27" s="110" t="str">
        <f t="shared" ref="C27:P27" si="4">IF(C29&gt;=C8,"0:00",C8-C29)</f>
        <v>0:00</v>
      </c>
      <c r="D27" s="110" t="str">
        <f t="shared" si="4"/>
        <v>0:00</v>
      </c>
      <c r="E27" s="110">
        <f t="shared" si="4"/>
        <v>0.30208333333333331</v>
      </c>
      <c r="F27" s="110">
        <f t="shared" si="4"/>
        <v>0.30208333333333331</v>
      </c>
      <c r="G27" s="110">
        <f t="shared" si="4"/>
        <v>0.30208333333333331</v>
      </c>
      <c r="H27" s="110">
        <f t="shared" si="4"/>
        <v>0.30208333333333331</v>
      </c>
      <c r="I27" s="110">
        <f t="shared" si="4"/>
        <v>0.30208333333333331</v>
      </c>
      <c r="J27" s="110" t="str">
        <f t="shared" si="4"/>
        <v>0:00</v>
      </c>
      <c r="K27" s="110" t="str">
        <f t="shared" si="4"/>
        <v>0:00</v>
      </c>
      <c r="L27" s="110">
        <f t="shared" si="4"/>
        <v>0.30208333333333331</v>
      </c>
      <c r="M27" s="110">
        <f t="shared" si="4"/>
        <v>0.30208333333333331</v>
      </c>
      <c r="N27" s="110">
        <f t="shared" si="4"/>
        <v>0.30208333333333331</v>
      </c>
      <c r="O27" s="110">
        <f t="shared" si="4"/>
        <v>0.30208333333333331</v>
      </c>
      <c r="P27" s="173">
        <f t="shared" si="4"/>
        <v>0.30208333333333331</v>
      </c>
    </row>
    <row r="28" spans="1:16" ht="13.5" thickBot="1" x14ac:dyDescent="0.25">
      <c r="A28" s="174" t="s">
        <v>81</v>
      </c>
      <c r="B28" s="111"/>
      <c r="C28" s="225" t="s">
        <v>82</v>
      </c>
      <c r="D28" s="225" t="s">
        <v>82</v>
      </c>
      <c r="E28" s="234" t="s">
        <v>82</v>
      </c>
      <c r="F28" s="242" t="s">
        <v>82</v>
      </c>
      <c r="G28" s="234" t="s">
        <v>82</v>
      </c>
      <c r="H28" s="242" t="s">
        <v>82</v>
      </c>
      <c r="I28" s="234" t="s">
        <v>82</v>
      </c>
      <c r="J28" s="225" t="s">
        <v>82</v>
      </c>
      <c r="K28" s="225" t="s">
        <v>82</v>
      </c>
      <c r="L28" s="234" t="s">
        <v>82</v>
      </c>
      <c r="M28" s="242" t="s">
        <v>82</v>
      </c>
      <c r="N28" s="234" t="s">
        <v>82</v>
      </c>
      <c r="O28" s="242" t="s">
        <v>82</v>
      </c>
      <c r="P28" s="238" t="s">
        <v>82</v>
      </c>
    </row>
    <row r="29" spans="1:16" ht="13.5" thickTop="1" x14ac:dyDescent="0.2">
      <c r="A29" s="175" t="s">
        <v>83</v>
      </c>
      <c r="B29" s="141"/>
      <c r="C29" s="145">
        <f t="shared" ref="C29:P29" si="5">C26+C19</f>
        <v>0</v>
      </c>
      <c r="D29" s="145">
        <f t="shared" si="5"/>
        <v>0</v>
      </c>
      <c r="E29" s="145">
        <f t="shared" si="5"/>
        <v>0</v>
      </c>
      <c r="F29" s="145">
        <f t="shared" si="5"/>
        <v>0</v>
      </c>
      <c r="G29" s="145">
        <f t="shared" si="5"/>
        <v>0</v>
      </c>
      <c r="H29" s="145">
        <f t="shared" si="5"/>
        <v>0</v>
      </c>
      <c r="I29" s="145">
        <f t="shared" si="5"/>
        <v>0</v>
      </c>
      <c r="J29" s="145">
        <f t="shared" si="5"/>
        <v>0</v>
      </c>
      <c r="K29" s="145">
        <f t="shared" si="5"/>
        <v>0</v>
      </c>
      <c r="L29" s="145">
        <f t="shared" si="5"/>
        <v>0</v>
      </c>
      <c r="M29" s="145">
        <f t="shared" si="5"/>
        <v>0</v>
      </c>
      <c r="N29" s="145">
        <f t="shared" si="5"/>
        <v>0</v>
      </c>
      <c r="O29" s="145">
        <f t="shared" si="5"/>
        <v>0</v>
      </c>
      <c r="P29" s="176">
        <f t="shared" si="5"/>
        <v>0</v>
      </c>
    </row>
    <row r="30" spans="1:16" x14ac:dyDescent="0.2">
      <c r="A30" s="177" t="s">
        <v>84</v>
      </c>
      <c r="B30" s="142"/>
      <c r="C30" s="226">
        <f>IF(L3 ="Y", 0-L2, L2)</f>
        <v>-70.083333333333329</v>
      </c>
      <c r="D30" s="226">
        <f t="shared" ref="D30:P30" si="6">C32</f>
        <v>-70.083333333333329</v>
      </c>
      <c r="E30" s="235">
        <f t="shared" si="6"/>
        <v>-70.083333333333329</v>
      </c>
      <c r="F30" s="243">
        <f t="shared" si="6"/>
        <v>-70.385416666666657</v>
      </c>
      <c r="G30" s="235">
        <f t="shared" si="6"/>
        <v>-70.687499999999986</v>
      </c>
      <c r="H30" s="243">
        <f t="shared" si="6"/>
        <v>-70.989583333333314</v>
      </c>
      <c r="I30" s="235">
        <f t="shared" si="6"/>
        <v>-71.291666666666643</v>
      </c>
      <c r="J30" s="226">
        <f t="shared" si="6"/>
        <v>-71.593749999999972</v>
      </c>
      <c r="K30" s="226">
        <f t="shared" si="6"/>
        <v>-71.593749999999972</v>
      </c>
      <c r="L30" s="235">
        <f t="shared" si="6"/>
        <v>-71.593749999999972</v>
      </c>
      <c r="M30" s="243">
        <f t="shared" si="6"/>
        <v>-71.8958333333333</v>
      </c>
      <c r="N30" s="235">
        <f t="shared" si="6"/>
        <v>-72.197916666666629</v>
      </c>
      <c r="O30" s="243">
        <f t="shared" si="6"/>
        <v>-72.499999999999957</v>
      </c>
      <c r="P30" s="239">
        <f t="shared" si="6"/>
        <v>-72.802083333333286</v>
      </c>
    </row>
    <row r="31" spans="1:16" x14ac:dyDescent="0.2">
      <c r="A31" s="177" t="s">
        <v>85</v>
      </c>
      <c r="B31" s="142"/>
      <c r="C31" s="226">
        <f t="shared" ref="C31:P31" si="7">IF(AND(C29=0,C27=0),"0:00", C29-C8)</f>
        <v>0</v>
      </c>
      <c r="D31" s="226">
        <f t="shared" si="7"/>
        <v>0</v>
      </c>
      <c r="E31" s="235">
        <f t="shared" si="7"/>
        <v>-0.30208333333333331</v>
      </c>
      <c r="F31" s="243">
        <f t="shared" si="7"/>
        <v>-0.30208333333333331</v>
      </c>
      <c r="G31" s="235">
        <f t="shared" si="7"/>
        <v>-0.30208333333333331</v>
      </c>
      <c r="H31" s="243">
        <f t="shared" si="7"/>
        <v>-0.30208333333333331</v>
      </c>
      <c r="I31" s="235">
        <f t="shared" si="7"/>
        <v>-0.30208333333333331</v>
      </c>
      <c r="J31" s="226">
        <f t="shared" si="7"/>
        <v>0</v>
      </c>
      <c r="K31" s="226">
        <f t="shared" si="7"/>
        <v>0</v>
      </c>
      <c r="L31" s="235">
        <f t="shared" si="7"/>
        <v>-0.30208333333333331</v>
      </c>
      <c r="M31" s="243">
        <f t="shared" si="7"/>
        <v>-0.30208333333333331</v>
      </c>
      <c r="N31" s="235">
        <f t="shared" si="7"/>
        <v>-0.30208333333333331</v>
      </c>
      <c r="O31" s="243">
        <f t="shared" si="7"/>
        <v>-0.30208333333333331</v>
      </c>
      <c r="P31" s="239">
        <f t="shared" si="7"/>
        <v>-0.30208333333333331</v>
      </c>
    </row>
    <row r="32" spans="1:16" ht="13.5" thickBot="1" x14ac:dyDescent="0.25">
      <c r="A32" s="178" t="s">
        <v>86</v>
      </c>
      <c r="B32" s="143"/>
      <c r="C32" s="144">
        <f t="shared" ref="C32:P32" si="8">C30+C31</f>
        <v>-70.083333333333329</v>
      </c>
      <c r="D32" s="144">
        <f t="shared" si="8"/>
        <v>-70.083333333333329</v>
      </c>
      <c r="E32" s="144">
        <f t="shared" si="8"/>
        <v>-70.385416666666657</v>
      </c>
      <c r="F32" s="144">
        <f t="shared" si="8"/>
        <v>-70.687499999999986</v>
      </c>
      <c r="G32" s="144">
        <f t="shared" si="8"/>
        <v>-70.989583333333314</v>
      </c>
      <c r="H32" s="144">
        <f t="shared" si="8"/>
        <v>-71.291666666666643</v>
      </c>
      <c r="I32" s="144">
        <f t="shared" si="8"/>
        <v>-71.593749999999972</v>
      </c>
      <c r="J32" s="144">
        <f t="shared" si="8"/>
        <v>-71.593749999999972</v>
      </c>
      <c r="K32" s="144">
        <f t="shared" si="8"/>
        <v>-71.593749999999972</v>
      </c>
      <c r="L32" s="144">
        <f t="shared" si="8"/>
        <v>-71.8958333333333</v>
      </c>
      <c r="M32" s="144">
        <f t="shared" si="8"/>
        <v>-72.197916666666629</v>
      </c>
      <c r="N32" s="144">
        <f t="shared" si="8"/>
        <v>-72.499999999999957</v>
      </c>
      <c r="O32" s="144">
        <f t="shared" si="8"/>
        <v>-72.802083333333286</v>
      </c>
      <c r="P32" s="179">
        <f t="shared" si="8"/>
        <v>-73.104166666666615</v>
      </c>
    </row>
    <row r="33" spans="1:16" ht="13.5" thickBot="1" x14ac:dyDescent="0.25">
      <c r="A33" s="60"/>
      <c r="B33" s="12"/>
      <c r="C33" s="12"/>
      <c r="D33" s="12"/>
      <c r="E33" s="12"/>
      <c r="F33" s="12"/>
      <c r="G33" s="12"/>
      <c r="H33" s="12"/>
      <c r="I33" s="12"/>
      <c r="J33" s="12"/>
      <c r="K33" s="12"/>
      <c r="L33" s="12"/>
      <c r="M33" s="12"/>
      <c r="N33" s="12"/>
      <c r="O33" s="12"/>
      <c r="P33" s="30"/>
    </row>
    <row r="34" spans="1:16" x14ac:dyDescent="0.2">
      <c r="A34" s="60"/>
      <c r="B34" s="57"/>
      <c r="C34" s="12"/>
      <c r="D34" s="12"/>
      <c r="E34" s="12"/>
      <c r="F34" s="12"/>
      <c r="G34" s="12"/>
      <c r="H34" s="127"/>
      <c r="I34" s="128"/>
      <c r="J34" s="305" t="s">
        <v>87</v>
      </c>
      <c r="K34" s="305"/>
      <c r="L34" s="305"/>
      <c r="M34" s="305"/>
      <c r="N34" s="128"/>
      <c r="O34" s="129"/>
      <c r="P34" s="30"/>
    </row>
    <row r="35" spans="1:16" x14ac:dyDescent="0.2">
      <c r="A35" s="60"/>
      <c r="B35" s="59"/>
      <c r="C35" s="12"/>
      <c r="D35" s="12"/>
      <c r="E35" s="12"/>
      <c r="F35" s="31"/>
      <c r="G35" s="12"/>
      <c r="H35" s="130"/>
      <c r="I35" s="91"/>
      <c r="J35" s="91"/>
      <c r="K35" s="91"/>
      <c r="L35" s="91"/>
      <c r="M35" s="91"/>
      <c r="N35" s="91"/>
      <c r="O35" s="131"/>
      <c r="P35" s="30"/>
    </row>
    <row r="36" spans="1:16" x14ac:dyDescent="0.2">
      <c r="A36" s="180" t="s">
        <v>88</v>
      </c>
      <c r="B36" s="33"/>
      <c r="C36" s="33"/>
      <c r="D36" s="33"/>
      <c r="E36" s="33"/>
      <c r="F36" s="12" t="s">
        <v>89</v>
      </c>
      <c r="G36" s="35"/>
      <c r="H36" s="132" t="s">
        <v>90</v>
      </c>
      <c r="I36" s="96"/>
      <c r="J36" s="96"/>
      <c r="K36" s="90">
        <f>C30</f>
        <v>-70.083333333333329</v>
      </c>
      <c r="L36" s="93" t="s">
        <v>91</v>
      </c>
      <c r="M36" s="91" t="s">
        <v>68</v>
      </c>
      <c r="N36" s="97">
        <f>SUM(C20:P20)</f>
        <v>0</v>
      </c>
      <c r="O36" s="131"/>
      <c r="P36" s="30"/>
    </row>
    <row r="37" spans="1:16" x14ac:dyDescent="0.2">
      <c r="A37" s="60" t="s">
        <v>92</v>
      </c>
      <c r="B37" s="12"/>
      <c r="C37" s="12"/>
      <c r="D37" s="12"/>
      <c r="E37" s="12"/>
      <c r="F37" s="12"/>
      <c r="G37" s="12"/>
      <c r="H37" s="132" t="s">
        <v>93</v>
      </c>
      <c r="I37" s="96"/>
      <c r="J37" s="96"/>
      <c r="K37" s="90">
        <f>SUM(C19:P19)</f>
        <v>0</v>
      </c>
      <c r="L37" s="91"/>
      <c r="M37" s="91" t="s">
        <v>71</v>
      </c>
      <c r="N37" s="97">
        <f>SUM(C21:P21)</f>
        <v>0</v>
      </c>
      <c r="O37" s="131"/>
      <c r="P37" s="30"/>
    </row>
    <row r="38" spans="1:16" x14ac:dyDescent="0.2">
      <c r="A38" s="60"/>
      <c r="B38" s="12"/>
      <c r="C38" s="12"/>
      <c r="D38" s="12"/>
      <c r="E38" s="12"/>
      <c r="F38" s="12"/>
      <c r="G38" s="12"/>
      <c r="H38" s="132" t="s">
        <v>94</v>
      </c>
      <c r="I38" s="96"/>
      <c r="J38" s="96"/>
      <c r="K38" s="90">
        <f>SUM(C26:P26)</f>
        <v>0</v>
      </c>
      <c r="L38" s="91"/>
      <c r="M38" s="91" t="s">
        <v>73</v>
      </c>
      <c r="N38" s="97">
        <f>SUM(C22:P22)</f>
        <v>0</v>
      </c>
      <c r="O38" s="131"/>
      <c r="P38" s="30"/>
    </row>
    <row r="39" spans="1:16" x14ac:dyDescent="0.2">
      <c r="A39" s="60"/>
      <c r="B39" s="12"/>
      <c r="C39" s="12"/>
      <c r="D39" s="12"/>
      <c r="E39" s="12"/>
      <c r="F39" s="12"/>
      <c r="G39" s="12"/>
      <c r="H39" s="132" t="s">
        <v>95</v>
      </c>
      <c r="I39" s="96"/>
      <c r="J39" s="96"/>
      <c r="K39" s="90">
        <f>SUM(C8:P8)</f>
        <v>3.0208333333333335</v>
      </c>
      <c r="L39" s="91"/>
      <c r="M39" s="91" t="s">
        <v>78</v>
      </c>
      <c r="N39" s="97">
        <f>SUM(C25:P25)</f>
        <v>0</v>
      </c>
      <c r="O39" s="131"/>
      <c r="P39" s="30"/>
    </row>
    <row r="40" spans="1:16" x14ac:dyDescent="0.2">
      <c r="A40" s="60"/>
      <c r="B40" s="12"/>
      <c r="C40" s="12"/>
      <c r="D40" s="12"/>
      <c r="E40" s="12"/>
      <c r="F40" s="31"/>
      <c r="G40" s="12"/>
      <c r="H40" s="133"/>
      <c r="I40" s="91"/>
      <c r="J40" s="91"/>
      <c r="K40" s="91"/>
      <c r="L40" s="91"/>
      <c r="M40" s="91" t="s">
        <v>96</v>
      </c>
      <c r="N40" s="97">
        <f>SUM(C24:P24)</f>
        <v>0</v>
      </c>
      <c r="O40" s="131"/>
      <c r="P40" s="30"/>
    </row>
    <row r="41" spans="1:16" x14ac:dyDescent="0.2">
      <c r="A41" s="180" t="s">
        <v>97</v>
      </c>
      <c r="B41" s="33"/>
      <c r="C41" s="33"/>
      <c r="D41" s="33"/>
      <c r="E41" s="33"/>
      <c r="F41" s="33" t="s">
        <v>89</v>
      </c>
      <c r="G41" s="12"/>
      <c r="H41" s="134"/>
      <c r="I41" s="96"/>
      <c r="J41" s="95" t="s">
        <v>98</v>
      </c>
      <c r="K41" s="97">
        <f>(SUM(K36:K38)-(K39))</f>
        <v>-73.104166666666657</v>
      </c>
      <c r="L41" s="91"/>
      <c r="M41" s="94" t="s">
        <v>99</v>
      </c>
      <c r="N41" s="97">
        <f>SUM(C27:P27)</f>
        <v>3.0208333333333335</v>
      </c>
      <c r="O41" s="131"/>
      <c r="P41" s="30"/>
    </row>
    <row r="42" spans="1:16" ht="13.5" thickBot="1" x14ac:dyDescent="0.25">
      <c r="A42" s="60" t="s">
        <v>100</v>
      </c>
      <c r="B42" s="12"/>
      <c r="C42" s="12"/>
      <c r="D42" s="12"/>
      <c r="E42" s="12"/>
      <c r="F42" s="12"/>
      <c r="G42" s="12"/>
      <c r="H42" s="135"/>
      <c r="I42" s="136"/>
      <c r="J42" s="137" t="s">
        <v>101</v>
      </c>
      <c r="K42" s="138">
        <f>K78</f>
        <v>0</v>
      </c>
      <c r="L42" s="139"/>
      <c r="M42" s="139"/>
      <c r="N42" s="139"/>
      <c r="O42" s="140"/>
      <c r="P42" s="30"/>
    </row>
    <row r="43" spans="1:16" ht="13.5" thickBot="1" x14ac:dyDescent="0.25">
      <c r="A43" s="181"/>
      <c r="B43" s="37"/>
      <c r="C43" s="37"/>
      <c r="D43" s="37"/>
      <c r="E43" s="37"/>
      <c r="F43" s="37"/>
      <c r="G43" s="37"/>
      <c r="H43" s="37"/>
      <c r="I43" s="37"/>
      <c r="J43" s="37"/>
      <c r="K43" s="37"/>
      <c r="L43" s="37"/>
      <c r="M43" s="37"/>
      <c r="N43" s="37"/>
      <c r="O43" s="37"/>
      <c r="P43" s="38"/>
    </row>
    <row r="44" spans="1:16" ht="13.5" customHeight="1" x14ac:dyDescent="0.25">
      <c r="A44" s="155"/>
      <c r="B44" s="27"/>
      <c r="C44" s="156"/>
      <c r="D44" s="27"/>
      <c r="E44" s="27"/>
      <c r="F44" s="27"/>
      <c r="G44" s="157"/>
      <c r="H44" s="158"/>
      <c r="I44" s="159"/>
      <c r="J44" s="158"/>
      <c r="K44" s="160"/>
      <c r="L44" s="27"/>
      <c r="M44" s="27"/>
      <c r="N44" s="27"/>
      <c r="O44" s="27"/>
      <c r="P44" s="212"/>
    </row>
    <row r="45" spans="1:16" ht="13.5" customHeight="1" thickBot="1" x14ac:dyDescent="0.25">
      <c r="A45" s="12"/>
      <c r="B45" s="12"/>
      <c r="C45" s="12"/>
      <c r="D45" s="12"/>
      <c r="E45" s="12"/>
      <c r="F45" s="12"/>
      <c r="G45" s="12"/>
      <c r="H45" s="12"/>
      <c r="I45" s="12"/>
      <c r="J45" s="12"/>
      <c r="K45" s="12"/>
      <c r="L45" s="12"/>
      <c r="M45" s="12"/>
      <c r="N45" s="12"/>
      <c r="O45" s="12"/>
      <c r="P45" s="12"/>
    </row>
    <row r="46" spans="1:16" ht="19.5" thickTop="1" thickBot="1" x14ac:dyDescent="0.3">
      <c r="A46" s="3"/>
      <c r="B46" s="4"/>
      <c r="C46" s="5" t="s">
        <v>102</v>
      </c>
      <c r="D46" s="4"/>
      <c r="E46" s="4"/>
      <c r="F46" s="4"/>
      <c r="G46" s="6"/>
      <c r="H46" s="7"/>
      <c r="I46" s="8"/>
      <c r="J46" s="7"/>
      <c r="K46" s="9"/>
      <c r="L46" s="4"/>
      <c r="M46" s="4"/>
      <c r="N46" s="4"/>
      <c r="O46" s="4"/>
      <c r="P46" s="10"/>
    </row>
    <row r="47" spans="1:16" x14ac:dyDescent="0.2">
      <c r="A47" s="11"/>
      <c r="B47" s="12"/>
      <c r="C47" s="76" t="s">
        <v>36</v>
      </c>
      <c r="D47" s="196">
        <f>D2</f>
        <v>43436</v>
      </c>
      <c r="E47" s="83" t="s">
        <v>37</v>
      </c>
      <c r="F47" s="197"/>
      <c r="G47" s="79"/>
      <c r="H47" s="79"/>
      <c r="I47" s="79"/>
      <c r="J47" s="198"/>
      <c r="K47" s="79"/>
      <c r="L47" s="79"/>
      <c r="M47" s="79"/>
      <c r="N47" s="79"/>
      <c r="O47" s="79"/>
      <c r="P47" s="199"/>
    </row>
    <row r="48" spans="1:16" x14ac:dyDescent="0.2">
      <c r="A48" s="11"/>
      <c r="B48" s="12"/>
      <c r="C48" s="77" t="s">
        <v>40</v>
      </c>
      <c r="D48" s="201" t="str">
        <f>D3</f>
        <v>Your Name Goes here</v>
      </c>
      <c r="E48" s="201"/>
      <c r="F48" s="201"/>
      <c r="G48" s="80"/>
      <c r="H48" s="80"/>
      <c r="I48" s="81"/>
      <c r="J48" s="80"/>
      <c r="K48" s="80"/>
      <c r="L48" s="80"/>
      <c r="M48" s="80"/>
      <c r="N48" s="80"/>
      <c r="O48" s="80"/>
      <c r="P48" s="200"/>
    </row>
    <row r="49" spans="1:17" x14ac:dyDescent="0.2">
      <c r="A49" s="11"/>
      <c r="B49" s="12"/>
      <c r="C49" s="78" t="s">
        <v>126</v>
      </c>
      <c r="D49" s="201" t="str">
        <f>D4</f>
        <v>Pos no.</v>
      </c>
      <c r="E49" s="201"/>
      <c r="F49" s="201"/>
      <c r="G49" s="80"/>
      <c r="H49" s="201"/>
      <c r="I49" s="81"/>
      <c r="J49" s="81"/>
      <c r="K49" s="81"/>
      <c r="L49" s="80"/>
      <c r="M49" s="80"/>
      <c r="N49" s="80"/>
      <c r="O49" s="80"/>
      <c r="P49" s="200"/>
    </row>
    <row r="50" spans="1:17" ht="13.5" customHeight="1" x14ac:dyDescent="0.2">
      <c r="A50" s="11"/>
      <c r="B50" s="12"/>
      <c r="C50" s="77" t="s">
        <v>49</v>
      </c>
      <c r="D50" s="201" t="str">
        <f>D5</f>
        <v>Your Unit Name goes here</v>
      </c>
      <c r="E50" s="201"/>
      <c r="F50" s="201"/>
      <c r="G50" s="82"/>
      <c r="H50" s="82"/>
      <c r="I50" s="82"/>
      <c r="J50" s="82"/>
      <c r="K50" s="82"/>
      <c r="L50" s="82"/>
      <c r="M50" s="82"/>
      <c r="N50" s="82"/>
      <c r="O50" s="82"/>
      <c r="P50" s="202"/>
    </row>
    <row r="51" spans="1:17" x14ac:dyDescent="0.2">
      <c r="A51" s="11"/>
      <c r="B51" s="13"/>
      <c r="C51" s="84" t="s">
        <v>54</v>
      </c>
      <c r="D51" s="85" t="s">
        <v>55</v>
      </c>
      <c r="E51" s="85" t="s">
        <v>56</v>
      </c>
      <c r="F51" s="85" t="s">
        <v>57</v>
      </c>
      <c r="G51" s="85" t="s">
        <v>58</v>
      </c>
      <c r="H51" s="85" t="s">
        <v>59</v>
      </c>
      <c r="I51" s="85" t="s">
        <v>60</v>
      </c>
      <c r="J51" s="85" t="s">
        <v>54</v>
      </c>
      <c r="K51" s="85" t="s">
        <v>55</v>
      </c>
      <c r="L51" s="85" t="s">
        <v>56</v>
      </c>
      <c r="M51" s="85" t="s">
        <v>57</v>
      </c>
      <c r="N51" s="85" t="s">
        <v>58</v>
      </c>
      <c r="O51" s="85" t="s">
        <v>59</v>
      </c>
      <c r="P51" s="86" t="s">
        <v>60</v>
      </c>
    </row>
    <row r="52" spans="1:17" ht="13.5" thickBot="1" x14ac:dyDescent="0.25">
      <c r="A52" s="11"/>
      <c r="B52" s="13"/>
      <c r="C52" s="87">
        <f>C7</f>
        <v>43436</v>
      </c>
      <c r="D52" s="88">
        <f>$C$7+1</f>
        <v>43437</v>
      </c>
      <c r="E52" s="88">
        <f>$C$7+2</f>
        <v>43438</v>
      </c>
      <c r="F52" s="88">
        <f>$C$7+3</f>
        <v>43439</v>
      </c>
      <c r="G52" s="88">
        <f>$C$7+4</f>
        <v>43440</v>
      </c>
      <c r="H52" s="88">
        <f>$C$7+5</f>
        <v>43441</v>
      </c>
      <c r="I52" s="88">
        <f>$C$7+6</f>
        <v>43442</v>
      </c>
      <c r="J52" s="88">
        <f>$C$7+7</f>
        <v>43443</v>
      </c>
      <c r="K52" s="88">
        <f>$C$7+8</f>
        <v>43444</v>
      </c>
      <c r="L52" s="88">
        <f>$C$7+9</f>
        <v>43445</v>
      </c>
      <c r="M52" s="88">
        <f>$C$7+10</f>
        <v>43446</v>
      </c>
      <c r="N52" s="88">
        <f>$C$7+11</f>
        <v>43447</v>
      </c>
      <c r="O52" s="88">
        <f>$C$7+12</f>
        <v>43448</v>
      </c>
      <c r="P52" s="89">
        <f>$C$7+13</f>
        <v>43449</v>
      </c>
      <c r="Q52" s="1"/>
    </row>
    <row r="53" spans="1:17" ht="13.5" thickBot="1" x14ac:dyDescent="0.25">
      <c r="A53" s="206" t="s">
        <v>61</v>
      </c>
      <c r="B53" s="80"/>
      <c r="C53" s="203">
        <f>C8</f>
        <v>0</v>
      </c>
      <c r="D53" s="204">
        <f t="shared" ref="D53:P53" si="9">D8</f>
        <v>0</v>
      </c>
      <c r="E53" s="204">
        <f t="shared" si="9"/>
        <v>0.30208333333333331</v>
      </c>
      <c r="F53" s="204">
        <f t="shared" si="9"/>
        <v>0.30208333333333331</v>
      </c>
      <c r="G53" s="204">
        <f t="shared" si="9"/>
        <v>0.30208333333333331</v>
      </c>
      <c r="H53" s="204">
        <f t="shared" si="9"/>
        <v>0.30208333333333331</v>
      </c>
      <c r="I53" s="204">
        <f t="shared" si="9"/>
        <v>0.30208333333333331</v>
      </c>
      <c r="J53" s="204">
        <f t="shared" si="9"/>
        <v>0</v>
      </c>
      <c r="K53" s="204">
        <f t="shared" si="9"/>
        <v>0</v>
      </c>
      <c r="L53" s="204">
        <f t="shared" si="9"/>
        <v>0.30208333333333331</v>
      </c>
      <c r="M53" s="204">
        <f t="shared" si="9"/>
        <v>0.30208333333333331</v>
      </c>
      <c r="N53" s="204">
        <f t="shared" si="9"/>
        <v>0.30208333333333331</v>
      </c>
      <c r="O53" s="204">
        <f t="shared" si="9"/>
        <v>0.30208333333333331</v>
      </c>
      <c r="P53" s="205">
        <f t="shared" si="9"/>
        <v>0.30208333333333331</v>
      </c>
      <c r="Q53" s="1"/>
    </row>
    <row r="54" spans="1:17" hidden="1" x14ac:dyDescent="0.2">
      <c r="A54" s="11"/>
      <c r="B54" s="13" t="s">
        <v>103</v>
      </c>
      <c r="C54" s="16">
        <f t="shared" ref="C54:P54" si="10">C53*24</f>
        <v>0</v>
      </c>
      <c r="D54" s="16">
        <f t="shared" si="10"/>
        <v>0</v>
      </c>
      <c r="E54" s="16">
        <f t="shared" si="10"/>
        <v>7.25</v>
      </c>
      <c r="F54" s="16">
        <f t="shared" si="10"/>
        <v>7.25</v>
      </c>
      <c r="G54" s="16">
        <f t="shared" si="10"/>
        <v>7.25</v>
      </c>
      <c r="H54" s="16">
        <f t="shared" si="10"/>
        <v>7.25</v>
      </c>
      <c r="I54" s="16">
        <f t="shared" si="10"/>
        <v>7.25</v>
      </c>
      <c r="J54" s="16">
        <f t="shared" si="10"/>
        <v>0</v>
      </c>
      <c r="K54" s="16">
        <f t="shared" si="10"/>
        <v>0</v>
      </c>
      <c r="L54" s="16">
        <f t="shared" si="10"/>
        <v>7.25</v>
      </c>
      <c r="M54" s="16">
        <f t="shared" si="10"/>
        <v>7.25</v>
      </c>
      <c r="N54" s="16">
        <f t="shared" si="10"/>
        <v>7.25</v>
      </c>
      <c r="O54" s="16">
        <f t="shared" si="10"/>
        <v>7.25</v>
      </c>
      <c r="P54" s="17">
        <f t="shared" si="10"/>
        <v>7.25</v>
      </c>
      <c r="Q54" s="2"/>
    </row>
    <row r="55" spans="1:17" x14ac:dyDescent="0.2">
      <c r="A55" s="11"/>
      <c r="B55" s="13"/>
      <c r="C55" s="45"/>
      <c r="D55" s="45"/>
      <c r="E55" s="45"/>
      <c r="F55" s="45"/>
      <c r="G55" s="45"/>
      <c r="H55" s="45"/>
      <c r="I55" s="45"/>
      <c r="J55" s="45"/>
      <c r="K55" s="45"/>
      <c r="L55" s="45"/>
      <c r="M55" s="45"/>
      <c r="N55" s="45"/>
      <c r="O55" s="45"/>
      <c r="P55" s="17"/>
      <c r="Q55" s="2"/>
    </row>
    <row r="56" spans="1:17" x14ac:dyDescent="0.2">
      <c r="A56" s="18" t="s">
        <v>104</v>
      </c>
      <c r="B56" s="19" t="s">
        <v>63</v>
      </c>
      <c r="C56" s="20">
        <v>0</v>
      </c>
      <c r="D56" s="20">
        <v>0</v>
      </c>
      <c r="E56" s="20">
        <v>0</v>
      </c>
      <c r="F56" s="20">
        <v>0</v>
      </c>
      <c r="G56" s="20">
        <v>0</v>
      </c>
      <c r="H56" s="20">
        <v>0</v>
      </c>
      <c r="I56" s="20">
        <v>0</v>
      </c>
      <c r="J56" s="20">
        <v>0</v>
      </c>
      <c r="K56" s="20">
        <v>0</v>
      </c>
      <c r="L56" s="20">
        <v>0</v>
      </c>
      <c r="M56" s="20">
        <v>0</v>
      </c>
      <c r="N56" s="20">
        <v>0</v>
      </c>
      <c r="O56" s="20">
        <v>0</v>
      </c>
      <c r="P56" s="21">
        <v>0</v>
      </c>
    </row>
    <row r="57" spans="1:17" x14ac:dyDescent="0.2">
      <c r="A57" s="15" t="s">
        <v>105</v>
      </c>
      <c r="B57" s="19" t="s">
        <v>64</v>
      </c>
      <c r="C57" s="20">
        <v>0</v>
      </c>
      <c r="D57" s="20">
        <v>0</v>
      </c>
      <c r="E57" s="20">
        <v>0</v>
      </c>
      <c r="F57" s="20">
        <v>0</v>
      </c>
      <c r="G57" s="20">
        <v>0</v>
      </c>
      <c r="H57" s="20">
        <v>0</v>
      </c>
      <c r="I57" s="20">
        <v>0</v>
      </c>
      <c r="J57" s="20">
        <v>0</v>
      </c>
      <c r="K57" s="20">
        <v>0</v>
      </c>
      <c r="L57" s="20">
        <v>0</v>
      </c>
      <c r="M57" s="20">
        <v>0</v>
      </c>
      <c r="N57" s="20">
        <v>0</v>
      </c>
      <c r="O57" s="20">
        <v>0</v>
      </c>
      <c r="P57" s="21">
        <v>0</v>
      </c>
    </row>
    <row r="58" spans="1:17" x14ac:dyDescent="0.2">
      <c r="A58" s="11"/>
      <c r="B58" s="19" t="s">
        <v>63</v>
      </c>
      <c r="C58" s="20"/>
      <c r="D58" s="20"/>
      <c r="E58" s="20"/>
      <c r="F58" s="20"/>
      <c r="G58" s="20"/>
      <c r="H58" s="20"/>
      <c r="I58" s="20"/>
      <c r="J58" s="20"/>
      <c r="K58" s="20"/>
      <c r="L58" s="20"/>
      <c r="M58" s="20"/>
      <c r="N58" s="20"/>
      <c r="O58" s="20"/>
      <c r="P58" s="21"/>
    </row>
    <row r="59" spans="1:17" x14ac:dyDescent="0.2">
      <c r="A59" s="11"/>
      <c r="B59" s="19" t="s">
        <v>64</v>
      </c>
      <c r="C59" s="20"/>
      <c r="D59" s="20"/>
      <c r="E59" s="20"/>
      <c r="F59" s="20"/>
      <c r="G59" s="20"/>
      <c r="H59" s="20"/>
      <c r="I59" s="20"/>
      <c r="J59" s="20"/>
      <c r="K59" s="20"/>
      <c r="L59" s="20"/>
      <c r="M59" s="20"/>
      <c r="N59" s="20"/>
      <c r="O59" s="20"/>
      <c r="P59" s="21"/>
    </row>
    <row r="60" spans="1:17" ht="13.5" thickBot="1" x14ac:dyDescent="0.25">
      <c r="A60" s="46"/>
      <c r="B60" s="207" t="s">
        <v>65</v>
      </c>
      <c r="C60" s="208">
        <f t="shared" ref="C60:P60" si="11">(C57-C56)+(C59-C58)</f>
        <v>0</v>
      </c>
      <c r="D60" s="209">
        <f t="shared" si="11"/>
        <v>0</v>
      </c>
      <c r="E60" s="209">
        <f t="shared" si="11"/>
        <v>0</v>
      </c>
      <c r="F60" s="209">
        <f t="shared" si="11"/>
        <v>0</v>
      </c>
      <c r="G60" s="209">
        <f t="shared" si="11"/>
        <v>0</v>
      </c>
      <c r="H60" s="209">
        <f t="shared" si="11"/>
        <v>0</v>
      </c>
      <c r="I60" s="209">
        <f t="shared" si="11"/>
        <v>0</v>
      </c>
      <c r="J60" s="209">
        <f t="shared" si="11"/>
        <v>0</v>
      </c>
      <c r="K60" s="209">
        <f t="shared" si="11"/>
        <v>0</v>
      </c>
      <c r="L60" s="209">
        <f t="shared" si="11"/>
        <v>0</v>
      </c>
      <c r="M60" s="209">
        <f t="shared" si="11"/>
        <v>0</v>
      </c>
      <c r="N60" s="209">
        <f t="shared" si="11"/>
        <v>0</v>
      </c>
      <c r="O60" s="209">
        <f t="shared" si="11"/>
        <v>0</v>
      </c>
      <c r="P60" s="92">
        <f t="shared" si="11"/>
        <v>0</v>
      </c>
    </row>
    <row r="61" spans="1:17" x14ac:dyDescent="0.2">
      <c r="A61" s="11"/>
      <c r="B61" s="13"/>
      <c r="C61" s="44"/>
      <c r="D61" s="44"/>
      <c r="E61" s="44"/>
      <c r="F61" s="44"/>
      <c r="G61" s="44"/>
      <c r="H61" s="44"/>
      <c r="I61" s="44"/>
      <c r="J61" s="44"/>
      <c r="K61" s="44"/>
      <c r="L61" s="44"/>
      <c r="M61" s="44"/>
      <c r="N61" s="44"/>
      <c r="O61" s="44"/>
      <c r="P61" s="47"/>
    </row>
    <row r="62" spans="1:17" x14ac:dyDescent="0.2">
      <c r="A62" s="18" t="s">
        <v>106</v>
      </c>
      <c r="B62" s="61"/>
      <c r="C62" s="67">
        <v>0</v>
      </c>
      <c r="D62" s="67">
        <v>0</v>
      </c>
      <c r="E62" s="67">
        <v>0</v>
      </c>
      <c r="F62" s="67">
        <v>0</v>
      </c>
      <c r="G62" s="67">
        <v>0</v>
      </c>
      <c r="H62" s="67">
        <v>0</v>
      </c>
      <c r="I62" s="67">
        <v>0</v>
      </c>
      <c r="J62" s="67">
        <v>0</v>
      </c>
      <c r="K62" s="67">
        <v>0</v>
      </c>
      <c r="L62" s="67">
        <v>0</v>
      </c>
      <c r="M62" s="67">
        <v>0</v>
      </c>
      <c r="N62" s="67">
        <v>0</v>
      </c>
      <c r="O62" s="67">
        <v>0</v>
      </c>
      <c r="P62" s="68">
        <v>0</v>
      </c>
    </row>
    <row r="63" spans="1:17" x14ac:dyDescent="0.2">
      <c r="A63" s="62" t="s">
        <v>107</v>
      </c>
      <c r="B63" s="63"/>
      <c r="C63" s="67">
        <f t="shared" ref="C63:P63" si="12">(C60-C62)</f>
        <v>0</v>
      </c>
      <c r="D63" s="67">
        <f t="shared" si="12"/>
        <v>0</v>
      </c>
      <c r="E63" s="67">
        <f t="shared" si="12"/>
        <v>0</v>
      </c>
      <c r="F63" s="67">
        <f t="shared" si="12"/>
        <v>0</v>
      </c>
      <c r="G63" s="67">
        <f t="shared" si="12"/>
        <v>0</v>
      </c>
      <c r="H63" s="67">
        <f t="shared" si="12"/>
        <v>0</v>
      </c>
      <c r="I63" s="67">
        <f t="shared" si="12"/>
        <v>0</v>
      </c>
      <c r="J63" s="67">
        <f t="shared" si="12"/>
        <v>0</v>
      </c>
      <c r="K63" s="67">
        <f t="shared" si="12"/>
        <v>0</v>
      </c>
      <c r="L63" s="67">
        <f t="shared" si="12"/>
        <v>0</v>
      </c>
      <c r="M63" s="67">
        <f t="shared" si="12"/>
        <v>0</v>
      </c>
      <c r="N63" s="67">
        <f t="shared" si="12"/>
        <v>0</v>
      </c>
      <c r="O63" s="67">
        <f t="shared" si="12"/>
        <v>0</v>
      </c>
      <c r="P63" s="68">
        <f t="shared" si="12"/>
        <v>0</v>
      </c>
    </row>
    <row r="64" spans="1:17" x14ac:dyDescent="0.2">
      <c r="A64" s="11"/>
      <c r="B64" s="12"/>
      <c r="C64" s="69"/>
      <c r="D64" s="69"/>
      <c r="E64" s="69"/>
      <c r="F64" s="69"/>
      <c r="G64" s="69"/>
      <c r="H64" s="69"/>
      <c r="I64" s="69"/>
      <c r="J64" s="69"/>
      <c r="K64" s="69"/>
      <c r="L64" s="69"/>
      <c r="M64" s="69"/>
      <c r="N64" s="69"/>
      <c r="O64" s="69"/>
      <c r="P64" s="70"/>
    </row>
    <row r="65" spans="1:16" x14ac:dyDescent="0.2">
      <c r="A65" s="64" t="s">
        <v>108</v>
      </c>
      <c r="B65" s="51"/>
      <c r="C65" s="71"/>
      <c r="D65" s="71"/>
      <c r="E65" s="71"/>
      <c r="F65" s="71"/>
      <c r="G65" s="71"/>
      <c r="H65" s="71"/>
      <c r="I65" s="71"/>
      <c r="J65" s="71"/>
      <c r="K65" s="71"/>
      <c r="L65" s="71"/>
      <c r="M65" s="71"/>
      <c r="N65" s="71"/>
      <c r="O65" s="71"/>
      <c r="P65" s="72"/>
    </row>
    <row r="66" spans="1:16" x14ac:dyDescent="0.2">
      <c r="A66" s="65" t="s">
        <v>109</v>
      </c>
      <c r="B66" s="48" t="s">
        <v>110</v>
      </c>
      <c r="C66" s="73"/>
      <c r="D66" s="73"/>
      <c r="E66" s="73"/>
      <c r="F66" s="73"/>
      <c r="G66" s="73"/>
      <c r="H66" s="73"/>
      <c r="I66" s="73"/>
      <c r="J66" s="73"/>
      <c r="K66" s="73"/>
      <c r="L66" s="73"/>
      <c r="M66" s="73"/>
      <c r="N66" s="73"/>
      <c r="O66" s="73"/>
      <c r="P66" s="74"/>
    </row>
    <row r="67" spans="1:16" x14ac:dyDescent="0.2">
      <c r="A67" s="66" t="s">
        <v>111</v>
      </c>
      <c r="B67" s="49" t="s">
        <v>112</v>
      </c>
      <c r="C67" s="73"/>
      <c r="D67" s="73"/>
      <c r="E67" s="73"/>
      <c r="F67" s="73"/>
      <c r="G67" s="73"/>
      <c r="H67" s="73"/>
      <c r="I67" s="73"/>
      <c r="J67" s="73"/>
      <c r="K67" s="73"/>
      <c r="L67" s="73"/>
      <c r="M67" s="73"/>
      <c r="N67" s="73"/>
      <c r="O67" s="73"/>
      <c r="P67" s="74"/>
    </row>
    <row r="68" spans="1:16" x14ac:dyDescent="0.2">
      <c r="A68" s="66" t="s">
        <v>113</v>
      </c>
      <c r="B68" s="49" t="s">
        <v>114</v>
      </c>
      <c r="C68" s="73"/>
      <c r="D68" s="73"/>
      <c r="E68" s="73"/>
      <c r="F68" s="73"/>
      <c r="G68" s="73"/>
      <c r="H68" s="73"/>
      <c r="I68" s="73"/>
      <c r="J68" s="73"/>
      <c r="K68" s="73"/>
      <c r="L68" s="73"/>
      <c r="M68" s="73"/>
      <c r="N68" s="73"/>
      <c r="O68" s="73"/>
      <c r="P68" s="75"/>
    </row>
    <row r="69" spans="1:16" x14ac:dyDescent="0.2">
      <c r="A69" s="62" t="s">
        <v>115</v>
      </c>
      <c r="B69" s="50"/>
      <c r="C69" s="210">
        <f t="shared" ref="C69:P69" si="13">(C66*1.5)+(C67*2)+(C68*2.5)</f>
        <v>0</v>
      </c>
      <c r="D69" s="210">
        <f t="shared" si="13"/>
        <v>0</v>
      </c>
      <c r="E69" s="210">
        <f t="shared" si="13"/>
        <v>0</v>
      </c>
      <c r="F69" s="210">
        <f t="shared" si="13"/>
        <v>0</v>
      </c>
      <c r="G69" s="210">
        <f t="shared" si="13"/>
        <v>0</v>
      </c>
      <c r="H69" s="210">
        <f t="shared" si="13"/>
        <v>0</v>
      </c>
      <c r="I69" s="210">
        <f t="shared" si="13"/>
        <v>0</v>
      </c>
      <c r="J69" s="210">
        <f t="shared" si="13"/>
        <v>0</v>
      </c>
      <c r="K69" s="210">
        <f t="shared" si="13"/>
        <v>0</v>
      </c>
      <c r="L69" s="210">
        <f t="shared" si="13"/>
        <v>0</v>
      </c>
      <c r="M69" s="210">
        <f t="shared" si="13"/>
        <v>0</v>
      </c>
      <c r="N69" s="210">
        <f t="shared" si="13"/>
        <v>0</v>
      </c>
      <c r="O69" s="210">
        <f t="shared" si="13"/>
        <v>0</v>
      </c>
      <c r="P69" s="211">
        <f t="shared" si="13"/>
        <v>0</v>
      </c>
    </row>
    <row r="70" spans="1:16" x14ac:dyDescent="0.2">
      <c r="A70" s="11"/>
      <c r="B70" s="12"/>
      <c r="C70" s="12"/>
      <c r="D70" s="12"/>
      <c r="E70" s="12"/>
      <c r="F70" s="12"/>
      <c r="G70" s="12"/>
      <c r="H70" s="12"/>
      <c r="I70" s="12"/>
      <c r="J70" s="12"/>
      <c r="K70" s="12"/>
      <c r="L70" s="12"/>
      <c r="M70" s="12"/>
      <c r="N70" s="12"/>
      <c r="O70" s="12"/>
      <c r="P70" s="14"/>
    </row>
    <row r="71" spans="1:16" ht="13.5" thickBot="1" x14ac:dyDescent="0.25">
      <c r="A71" s="11"/>
      <c r="B71" s="42"/>
      <c r="C71" s="12"/>
      <c r="D71" s="12"/>
      <c r="E71" s="12"/>
      <c r="F71" s="12"/>
      <c r="G71" s="12"/>
      <c r="H71" s="12"/>
      <c r="I71" s="12"/>
      <c r="J71" s="12"/>
      <c r="K71" s="12"/>
      <c r="L71" s="12"/>
      <c r="M71" s="12"/>
      <c r="N71" s="12"/>
      <c r="O71" s="12"/>
      <c r="P71" s="14"/>
    </row>
    <row r="72" spans="1:16" x14ac:dyDescent="0.2">
      <c r="A72" s="11"/>
      <c r="B72" s="12"/>
      <c r="C72" s="12"/>
      <c r="D72" s="12"/>
      <c r="E72" s="12"/>
      <c r="F72" s="31"/>
      <c r="G72" s="12"/>
      <c r="H72" s="26"/>
      <c r="I72" s="27"/>
      <c r="J72" s="27"/>
      <c r="K72" s="27"/>
      <c r="L72" s="28"/>
      <c r="M72" s="12"/>
      <c r="N72" s="12"/>
      <c r="O72" s="12"/>
      <c r="P72" s="14"/>
    </row>
    <row r="73" spans="1:16" x14ac:dyDescent="0.2">
      <c r="A73" s="32" t="s">
        <v>88</v>
      </c>
      <c r="B73" s="33"/>
      <c r="C73" s="33"/>
      <c r="D73" s="33"/>
      <c r="E73" s="33"/>
      <c r="F73" s="12" t="s">
        <v>89</v>
      </c>
      <c r="G73" s="12"/>
      <c r="H73" s="43" t="s">
        <v>116</v>
      </c>
      <c r="I73" s="12"/>
      <c r="J73" s="12"/>
      <c r="K73" s="13"/>
      <c r="L73" s="30"/>
      <c r="M73" s="12"/>
      <c r="N73" s="12"/>
      <c r="O73" s="12"/>
      <c r="P73" s="14"/>
    </row>
    <row r="74" spans="1:16" x14ac:dyDescent="0.2">
      <c r="A74" s="11" t="s">
        <v>117</v>
      </c>
      <c r="B74" s="12"/>
      <c r="C74" s="12"/>
      <c r="D74" s="12"/>
      <c r="E74" s="12"/>
      <c r="F74" s="12"/>
      <c r="G74" s="12"/>
      <c r="H74" s="29"/>
      <c r="I74" s="12"/>
      <c r="J74" s="12"/>
      <c r="K74" s="12"/>
      <c r="L74" s="30"/>
      <c r="M74" s="12"/>
      <c r="N74" s="12"/>
      <c r="O74" s="12"/>
      <c r="P74" s="14"/>
    </row>
    <row r="75" spans="1:16" x14ac:dyDescent="0.2">
      <c r="A75" s="11"/>
      <c r="B75" s="12"/>
      <c r="C75" s="12"/>
      <c r="D75" s="12"/>
      <c r="E75" s="12"/>
      <c r="F75" s="12"/>
      <c r="G75" s="12"/>
      <c r="H75" s="34" t="s">
        <v>118</v>
      </c>
      <c r="I75" s="12"/>
      <c r="J75" s="12"/>
      <c r="K75" s="52">
        <f>L4</f>
        <v>0</v>
      </c>
      <c r="L75" s="30"/>
      <c r="M75" s="12"/>
      <c r="N75" s="12"/>
      <c r="O75" s="12"/>
      <c r="P75" s="14"/>
    </row>
    <row r="76" spans="1:16" x14ac:dyDescent="0.2">
      <c r="A76" s="11"/>
      <c r="B76" s="12"/>
      <c r="C76" s="12"/>
      <c r="D76" s="12"/>
      <c r="E76" s="12"/>
      <c r="F76" s="12"/>
      <c r="G76" s="12"/>
      <c r="H76" s="34" t="s">
        <v>119</v>
      </c>
      <c r="I76" s="12"/>
      <c r="J76" s="12"/>
      <c r="K76" s="52">
        <f>SUM(C69:P69)</f>
        <v>0</v>
      </c>
      <c r="L76" s="30"/>
      <c r="M76" s="12"/>
      <c r="N76" s="12"/>
      <c r="O76" s="12"/>
      <c r="P76" s="14"/>
    </row>
    <row r="77" spans="1:16" x14ac:dyDescent="0.2">
      <c r="A77" s="11"/>
      <c r="B77" s="12"/>
      <c r="C77" s="12"/>
      <c r="D77" s="12"/>
      <c r="E77" s="12"/>
      <c r="F77" s="31"/>
      <c r="G77" s="12"/>
      <c r="H77" s="34" t="s">
        <v>120</v>
      </c>
      <c r="I77" s="12"/>
      <c r="J77" s="12"/>
      <c r="K77" s="52">
        <f>N39</f>
        <v>0</v>
      </c>
      <c r="L77" s="30"/>
      <c r="M77" s="12"/>
      <c r="N77" s="12"/>
      <c r="O77" s="12"/>
      <c r="P77" s="14"/>
    </row>
    <row r="78" spans="1:16" x14ac:dyDescent="0.2">
      <c r="A78" s="32" t="s">
        <v>121</v>
      </c>
      <c r="B78" s="33"/>
      <c r="C78" s="33"/>
      <c r="D78" s="33"/>
      <c r="E78" s="33"/>
      <c r="F78" s="33" t="s">
        <v>89</v>
      </c>
      <c r="G78" s="12"/>
      <c r="H78" s="34" t="s">
        <v>122</v>
      </c>
      <c r="I78" s="12"/>
      <c r="J78" s="12"/>
      <c r="K78" s="52">
        <f>K75+K76-K77</f>
        <v>0</v>
      </c>
      <c r="L78" s="30"/>
      <c r="M78" s="12"/>
      <c r="N78" s="12"/>
      <c r="O78" s="12"/>
      <c r="P78" s="14"/>
    </row>
    <row r="79" spans="1:16" x14ac:dyDescent="0.2">
      <c r="A79" s="11" t="s">
        <v>100</v>
      </c>
      <c r="B79" s="12"/>
      <c r="C79" s="12"/>
      <c r="D79" s="12"/>
      <c r="E79" s="12"/>
      <c r="F79" s="12"/>
      <c r="G79" s="12"/>
      <c r="H79" s="29"/>
      <c r="I79" s="12"/>
      <c r="J79" s="12"/>
      <c r="K79" s="54"/>
      <c r="L79" s="30"/>
      <c r="M79" s="12"/>
      <c r="N79" s="12"/>
      <c r="O79" s="12"/>
      <c r="P79" s="14"/>
    </row>
    <row r="80" spans="1:16" x14ac:dyDescent="0.2">
      <c r="A80" s="11"/>
      <c r="B80" s="12"/>
      <c r="C80" s="12"/>
      <c r="D80" s="12"/>
      <c r="E80" s="12"/>
      <c r="F80" s="12"/>
      <c r="G80" s="12"/>
      <c r="H80" s="55" t="s">
        <v>123</v>
      </c>
      <c r="I80" s="12"/>
      <c r="J80" s="12"/>
      <c r="K80" s="52">
        <f>SUM(C62:P62)</f>
        <v>0</v>
      </c>
      <c r="L80" s="30"/>
      <c r="M80" s="12"/>
      <c r="N80" s="12"/>
      <c r="O80" s="12"/>
      <c r="P80" s="14"/>
    </row>
    <row r="81" spans="1:16" ht="13.5" thickBot="1" x14ac:dyDescent="0.25">
      <c r="A81" s="11"/>
      <c r="B81" s="12"/>
      <c r="C81" s="12"/>
      <c r="D81" s="12"/>
      <c r="E81" s="12"/>
      <c r="F81" s="12"/>
      <c r="G81" s="12"/>
      <c r="H81" s="36"/>
      <c r="I81" s="37"/>
      <c r="J81" s="37"/>
      <c r="K81" s="37"/>
      <c r="L81" s="38"/>
      <c r="M81" s="12"/>
      <c r="N81" s="12"/>
      <c r="O81" s="12"/>
      <c r="P81" s="14"/>
    </row>
    <row r="82" spans="1:16" ht="13.5" thickBot="1" x14ac:dyDescent="0.25">
      <c r="A82" s="39"/>
      <c r="B82" s="40"/>
      <c r="C82" s="40"/>
      <c r="D82" s="40"/>
      <c r="E82" s="40"/>
      <c r="F82" s="40"/>
      <c r="G82" s="40"/>
      <c r="H82" s="40"/>
      <c r="I82" s="40"/>
      <c r="J82" s="40"/>
      <c r="K82" s="40"/>
      <c r="L82" s="40"/>
      <c r="M82" s="40"/>
      <c r="N82" s="40"/>
      <c r="O82" s="40"/>
      <c r="P82" s="41"/>
    </row>
    <row r="83" spans="1:16" ht="13.5" thickTop="1" x14ac:dyDescent="0.2"/>
    <row r="85" spans="1:16" x14ac:dyDescent="0.2">
      <c r="D85" s="56"/>
    </row>
    <row r="86" spans="1:16" x14ac:dyDescent="0.2">
      <c r="D86" s="56"/>
    </row>
    <row r="87" spans="1:16" x14ac:dyDescent="0.2">
      <c r="D87" s="56"/>
    </row>
    <row r="88" spans="1:16" x14ac:dyDescent="0.2">
      <c r="D88" s="56"/>
    </row>
    <row r="89" spans="1:16" x14ac:dyDescent="0.2">
      <c r="D89" s="56"/>
    </row>
  </sheetData>
  <sheetProtection algorithmName="SHA-512" hashValue="HoSevYauYR3M803JA6hy2Npo0Mqr/deMpV0415kDoVHulFTKYViMB3p6t14InPqd24Nqql4avjO0HSOIwP/5Ag==" saltValue="5+ARTMdiM1AVkrxOu6p1xw==" spinCount="100000" sheet="1" objects="1" scenarios="1"/>
  <mergeCells count="7">
    <mergeCell ref="D3:G3"/>
    <mergeCell ref="D5:G5"/>
    <mergeCell ref="M2:P2"/>
    <mergeCell ref="J34:M34"/>
    <mergeCell ref="M3:P3"/>
    <mergeCell ref="M4:P4"/>
    <mergeCell ref="M5:P5"/>
  </mergeCells>
  <hyperlinks>
    <hyperlink ref="M4:M5" r:id="rId1" display="     View Leave and " xr:uid="{42747131-E947-4BA2-B445-339FE7DC2DA9}"/>
    <hyperlink ref="M3" r:id="rId2" display="ESS to apply for Leave" xr:uid="{C6BA046D-F971-42F9-938F-BAED05D57649}"/>
    <hyperlink ref="M4" r:id="rId3" display="View Leave, Attendance and " xr:uid="{183E8105-463B-446D-A7EE-9EA26A629A56}"/>
    <hyperlink ref="M5" r:id="rId4" display="Overtime Policies (HUPP 5.6)" xr:uid="{D51B2FD6-229C-4E98-B69C-C74CB7F6C07E}"/>
    <hyperlink ref="M4:P4" r:id="rId5" display="Leave Entitlements" xr:uid="{4E9694B3-012F-47E6-BD7C-92C1C33A66C7}"/>
    <hyperlink ref="M5:P5" r:id="rId6" display="Attendance, Hours of Work and Overtime Procedures" xr:uid="{D2CA7A71-648E-4E9E-B2A5-BBF0D33702D8}"/>
    <hyperlink ref="M3:P3" r:id="rId7" display="Workday to apply for Leave" xr:uid="{A9E27BA7-4C96-4B3F-8CB5-9BE7C0B2F52C}"/>
  </hyperlinks>
  <pageMargins left="0.2" right="0.23" top="0.37" bottom="0.2" header="0.35" footer="0.2"/>
  <pageSetup paperSize="9" scale="85" fitToHeight="2" orientation="landscape" horizontalDpi="4294967295" verticalDpi="4294967295" r:id="rId8"/>
  <headerFooter alignWithMargins="0"/>
  <rowBreaks count="1" manualBreakCount="1">
    <brk id="44" max="16383" man="1"/>
  </rowBreaks>
  <drawing r:id="rId9"/>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6">
    <tabColor theme="5"/>
    <pageSetUpPr autoPageBreaks="0"/>
  </sheetPr>
  <dimension ref="A1:Q89"/>
  <sheetViews>
    <sheetView zoomScaleNormal="100" workbookViewId="0">
      <selection sqref="A1:XFD1048576"/>
    </sheetView>
  </sheetViews>
  <sheetFormatPr defaultColWidth="11.42578125" defaultRowHeight="12.75" x14ac:dyDescent="0.2"/>
  <sheetData>
    <row r="1" spans="1:17" ht="22.5" customHeight="1" x14ac:dyDescent="0.25">
      <c r="A1" s="155"/>
      <c r="B1" s="27"/>
      <c r="C1" s="156" t="s">
        <v>0</v>
      </c>
      <c r="D1" s="27"/>
      <c r="E1" s="27"/>
      <c r="F1" s="27"/>
      <c r="G1" s="157"/>
      <c r="H1" s="158"/>
      <c r="I1" s="159"/>
      <c r="J1" s="158"/>
      <c r="K1" s="160"/>
      <c r="L1" s="27"/>
      <c r="M1" s="27"/>
      <c r="N1" s="27"/>
      <c r="O1" s="27"/>
      <c r="P1" s="28"/>
    </row>
    <row r="2" spans="1:17" ht="12.75" customHeight="1" x14ac:dyDescent="0.2">
      <c r="A2" s="60"/>
      <c r="B2" s="12"/>
      <c r="C2" s="184" t="s">
        <v>36</v>
      </c>
      <c r="D2" s="185">
        <f>SUM('3Dec-16Dec'!D2,14)</f>
        <v>43450</v>
      </c>
      <c r="E2" s="186" t="s">
        <v>37</v>
      </c>
      <c r="F2" s="187"/>
      <c r="G2" s="188"/>
      <c r="H2" s="189" t="s">
        <v>38</v>
      </c>
      <c r="I2" s="190"/>
      <c r="J2" s="190"/>
      <c r="K2" s="190"/>
      <c r="L2" s="191">
        <f>+'3Dec-16Dec'!K41</f>
        <v>-73.104166666666657</v>
      </c>
      <c r="M2" s="306" t="s">
        <v>39</v>
      </c>
      <c r="N2" s="307"/>
      <c r="O2" s="307"/>
      <c r="P2" s="308"/>
    </row>
    <row r="3" spans="1:17" ht="12.75" customHeight="1" x14ac:dyDescent="0.2">
      <c r="A3" s="60"/>
      <c r="B3" s="12"/>
      <c r="C3" s="118" t="s">
        <v>40</v>
      </c>
      <c r="D3" s="302" t="str">
        <f>'3Dec-16Dec'!D3</f>
        <v>Your Name Goes here</v>
      </c>
      <c r="E3" s="303"/>
      <c r="F3" s="303"/>
      <c r="G3" s="304"/>
      <c r="H3" s="122"/>
      <c r="I3" s="120"/>
      <c r="J3" s="120"/>
      <c r="K3" s="120"/>
      <c r="L3" s="121"/>
      <c r="M3" s="309" t="s">
        <v>42</v>
      </c>
      <c r="N3" s="310"/>
      <c r="O3" s="310"/>
      <c r="P3" s="311"/>
    </row>
    <row r="4" spans="1:17" x14ac:dyDescent="0.2">
      <c r="A4" s="60"/>
      <c r="B4" s="12"/>
      <c r="C4" s="118" t="s">
        <v>43</v>
      </c>
      <c r="D4" s="149" t="str">
        <f>+'3Dec-16Dec'!D4</f>
        <v>Pos no.</v>
      </c>
      <c r="E4" s="150"/>
      <c r="F4" s="214" t="s">
        <v>127</v>
      </c>
      <c r="G4" s="151" t="str">
        <f>'3Dec-16Dec'!G4</f>
        <v>Emp ID</v>
      </c>
      <c r="H4" s="122" t="s">
        <v>47</v>
      </c>
      <c r="I4" s="122"/>
      <c r="J4" s="120"/>
      <c r="K4" s="120"/>
      <c r="L4" s="123">
        <f>'3Dec-16Dec'!K78</f>
        <v>0</v>
      </c>
      <c r="M4" s="309" t="s">
        <v>48</v>
      </c>
      <c r="N4" s="310"/>
      <c r="O4" s="310"/>
      <c r="P4" s="311"/>
    </row>
    <row r="5" spans="1:17" ht="13.5" customHeight="1" x14ac:dyDescent="0.2">
      <c r="A5" s="60"/>
      <c r="B5" s="12"/>
      <c r="C5" s="192" t="s">
        <v>49</v>
      </c>
      <c r="D5" s="315" t="str">
        <f>+'3Dec-16Dec'!D5</f>
        <v>Your Unit Name goes here</v>
      </c>
      <c r="E5" s="316"/>
      <c r="F5" s="316"/>
      <c r="G5" s="317"/>
      <c r="H5" s="193" t="s">
        <v>51</v>
      </c>
      <c r="I5" s="193"/>
      <c r="J5" s="194"/>
      <c r="K5" s="194"/>
      <c r="L5" s="195" t="str">
        <f>'3Dec-16Dec'!L5</f>
        <v>FLEX</v>
      </c>
      <c r="M5" s="312" t="s">
        <v>53</v>
      </c>
      <c r="N5" s="313"/>
      <c r="O5" s="313"/>
      <c r="P5" s="314"/>
    </row>
    <row r="6" spans="1:17" x14ac:dyDescent="0.2">
      <c r="A6" s="60"/>
      <c r="B6" s="13"/>
      <c r="C6" s="182" t="s">
        <v>54</v>
      </c>
      <c r="D6" s="146" t="s">
        <v>55</v>
      </c>
      <c r="E6" s="146" t="s">
        <v>56</v>
      </c>
      <c r="F6" s="146" t="s">
        <v>57</v>
      </c>
      <c r="G6" s="146" t="s">
        <v>58</v>
      </c>
      <c r="H6" s="146" t="s">
        <v>59</v>
      </c>
      <c r="I6" s="146" t="s">
        <v>60</v>
      </c>
      <c r="J6" s="146" t="s">
        <v>54</v>
      </c>
      <c r="K6" s="146" t="s">
        <v>55</v>
      </c>
      <c r="L6" s="146" t="s">
        <v>56</v>
      </c>
      <c r="M6" s="146" t="s">
        <v>57</v>
      </c>
      <c r="N6" s="146" t="s">
        <v>58</v>
      </c>
      <c r="O6" s="146" t="s">
        <v>59</v>
      </c>
      <c r="P6" s="183" t="s">
        <v>60</v>
      </c>
    </row>
    <row r="7" spans="1:17" ht="13.5" thickBot="1" x14ac:dyDescent="0.25">
      <c r="A7" s="60"/>
      <c r="B7" s="13"/>
      <c r="C7" s="114">
        <f>D2</f>
        <v>43450</v>
      </c>
      <c r="D7" s="115">
        <f>$C$7+1</f>
        <v>43451</v>
      </c>
      <c r="E7" s="115">
        <f>$C$7+2</f>
        <v>43452</v>
      </c>
      <c r="F7" s="115">
        <f>$C$7+3</f>
        <v>43453</v>
      </c>
      <c r="G7" s="115">
        <f>$C$7+4</f>
        <v>43454</v>
      </c>
      <c r="H7" s="115">
        <f>$C$7+5</f>
        <v>43455</v>
      </c>
      <c r="I7" s="115">
        <f>$C$7+6</f>
        <v>43456</v>
      </c>
      <c r="J7" s="115">
        <f>$C$7+7</f>
        <v>43457</v>
      </c>
      <c r="K7" s="115">
        <f>$C$7+8</f>
        <v>43458</v>
      </c>
      <c r="L7" s="115">
        <f>$C$7+9</f>
        <v>43459</v>
      </c>
      <c r="M7" s="115">
        <f>$C$7+10</f>
        <v>43460</v>
      </c>
      <c r="N7" s="115">
        <f>$C$7+11</f>
        <v>43461</v>
      </c>
      <c r="O7" s="115">
        <f>$C$7+12</f>
        <v>43462</v>
      </c>
      <c r="P7" s="162">
        <f>$C$7+13</f>
        <v>43463</v>
      </c>
      <c r="Q7" s="1"/>
    </row>
    <row r="8" spans="1:17" ht="13.5" thickBot="1" x14ac:dyDescent="0.25">
      <c r="A8" s="118" t="s">
        <v>61</v>
      </c>
      <c r="B8" s="120"/>
      <c r="C8" s="220">
        <f>'3Dec-16Dec'!C8</f>
        <v>0</v>
      </c>
      <c r="D8" s="227">
        <f>'3Dec-16Dec'!D8</f>
        <v>0</v>
      </c>
      <c r="E8" s="230">
        <f>'3Dec-16Dec'!E8</f>
        <v>0.30208333333333331</v>
      </c>
      <c r="F8" s="228">
        <f>'3Dec-16Dec'!F8</f>
        <v>0.30208333333333331</v>
      </c>
      <c r="G8" s="230">
        <f>'3Dec-16Dec'!G8</f>
        <v>0.30208333333333331</v>
      </c>
      <c r="H8" s="228">
        <f>'3Dec-16Dec'!H8</f>
        <v>0.30208333333333331</v>
      </c>
      <c r="I8" s="230">
        <f>'3Dec-16Dec'!I8</f>
        <v>0.30208333333333331</v>
      </c>
      <c r="J8" s="227">
        <f>'3Dec-16Dec'!J8</f>
        <v>0</v>
      </c>
      <c r="K8" s="227">
        <f>'3Dec-16Dec'!K8</f>
        <v>0</v>
      </c>
      <c r="L8" s="230">
        <f>'3Dec-16Dec'!L8</f>
        <v>0.30208333333333331</v>
      </c>
      <c r="M8" s="228">
        <f>'3Dec-16Dec'!M8</f>
        <v>0.30208333333333331</v>
      </c>
      <c r="N8" s="230">
        <f>'3Dec-16Dec'!N8</f>
        <v>0.30208333333333331</v>
      </c>
      <c r="O8" s="228">
        <f>'3Dec-16Dec'!O8</f>
        <v>0.30208333333333331</v>
      </c>
      <c r="P8" s="230">
        <f>'3Dec-16Dec'!P8</f>
        <v>0.30208333333333331</v>
      </c>
      <c r="Q8" s="1"/>
    </row>
    <row r="9" spans="1:17" x14ac:dyDescent="0.2">
      <c r="A9" s="163" t="s">
        <v>62</v>
      </c>
      <c r="B9" s="98" t="s">
        <v>63</v>
      </c>
      <c r="C9" s="221">
        <v>0</v>
      </c>
      <c r="D9" s="221">
        <v>0</v>
      </c>
      <c r="E9" s="231">
        <v>0</v>
      </c>
      <c r="F9" s="229">
        <v>0</v>
      </c>
      <c r="G9" s="231">
        <v>0</v>
      </c>
      <c r="H9" s="229">
        <v>0</v>
      </c>
      <c r="I9" s="231">
        <v>0</v>
      </c>
      <c r="J9" s="221">
        <v>0</v>
      </c>
      <c r="K9" s="221">
        <v>0</v>
      </c>
      <c r="L9" s="231">
        <v>0</v>
      </c>
      <c r="M9" s="229">
        <v>0</v>
      </c>
      <c r="N9" s="231">
        <v>0</v>
      </c>
      <c r="O9" s="229">
        <v>0</v>
      </c>
      <c r="P9" s="231">
        <v>0</v>
      </c>
    </row>
    <row r="10" spans="1:17" x14ac:dyDescent="0.2">
      <c r="A10" s="164"/>
      <c r="B10" s="98" t="s">
        <v>64</v>
      </c>
      <c r="C10" s="221">
        <v>0</v>
      </c>
      <c r="D10" s="221">
        <v>0</v>
      </c>
      <c r="E10" s="231">
        <v>0</v>
      </c>
      <c r="F10" s="229">
        <v>0</v>
      </c>
      <c r="G10" s="231">
        <v>0</v>
      </c>
      <c r="H10" s="229">
        <v>0</v>
      </c>
      <c r="I10" s="231">
        <v>0</v>
      </c>
      <c r="J10" s="221">
        <v>0</v>
      </c>
      <c r="K10" s="221">
        <v>0</v>
      </c>
      <c r="L10" s="231">
        <v>0</v>
      </c>
      <c r="M10" s="229">
        <v>0</v>
      </c>
      <c r="N10" s="231">
        <v>0</v>
      </c>
      <c r="O10" s="229">
        <v>0</v>
      </c>
      <c r="P10" s="231">
        <v>0</v>
      </c>
    </row>
    <row r="11" spans="1:17" x14ac:dyDescent="0.2">
      <c r="A11" s="164"/>
      <c r="B11" s="98" t="s">
        <v>63</v>
      </c>
      <c r="C11" s="221"/>
      <c r="D11" s="221"/>
      <c r="E11" s="231"/>
      <c r="F11" s="229"/>
      <c r="G11" s="231"/>
      <c r="H11" s="229"/>
      <c r="I11" s="231"/>
      <c r="J11" s="221"/>
      <c r="K11" s="221"/>
      <c r="L11" s="231"/>
      <c r="M11" s="229"/>
      <c r="N11" s="231"/>
      <c r="O11" s="229"/>
      <c r="P11" s="236"/>
    </row>
    <row r="12" spans="1:17" x14ac:dyDescent="0.2">
      <c r="A12" s="164"/>
      <c r="B12" s="98" t="s">
        <v>64</v>
      </c>
      <c r="C12" s="221"/>
      <c r="D12" s="221"/>
      <c r="E12" s="231"/>
      <c r="F12" s="229"/>
      <c r="G12" s="231"/>
      <c r="H12" s="229"/>
      <c r="I12" s="231"/>
      <c r="J12" s="221"/>
      <c r="K12" s="221"/>
      <c r="L12" s="231"/>
      <c r="M12" s="229"/>
      <c r="N12" s="231"/>
      <c r="O12" s="229"/>
      <c r="P12" s="236"/>
    </row>
    <row r="13" spans="1:17" ht="13.5" thickBot="1" x14ac:dyDescent="0.25">
      <c r="A13" s="165"/>
      <c r="B13" s="99" t="s">
        <v>65</v>
      </c>
      <c r="C13" s="100">
        <f t="shared" ref="C13:P13" si="0">(C10-C9)+(C12-C11)</f>
        <v>0</v>
      </c>
      <c r="D13" s="100">
        <f t="shared" si="0"/>
        <v>0</v>
      </c>
      <c r="E13" s="100">
        <f t="shared" si="0"/>
        <v>0</v>
      </c>
      <c r="F13" s="100">
        <f t="shared" si="0"/>
        <v>0</v>
      </c>
      <c r="G13" s="100">
        <f t="shared" si="0"/>
        <v>0</v>
      </c>
      <c r="H13" s="100">
        <f t="shared" si="0"/>
        <v>0</v>
      </c>
      <c r="I13" s="100">
        <f t="shared" si="0"/>
        <v>0</v>
      </c>
      <c r="J13" s="100">
        <f t="shared" si="0"/>
        <v>0</v>
      </c>
      <c r="K13" s="100">
        <f t="shared" si="0"/>
        <v>0</v>
      </c>
      <c r="L13" s="100">
        <f t="shared" si="0"/>
        <v>0</v>
      </c>
      <c r="M13" s="100">
        <f t="shared" si="0"/>
        <v>0</v>
      </c>
      <c r="N13" s="100">
        <f t="shared" si="0"/>
        <v>0</v>
      </c>
      <c r="O13" s="100">
        <f t="shared" si="0"/>
        <v>0</v>
      </c>
      <c r="P13" s="166">
        <f t="shared" si="0"/>
        <v>0</v>
      </c>
    </row>
    <row r="14" spans="1:17" x14ac:dyDescent="0.2">
      <c r="A14" s="167" t="s">
        <v>66</v>
      </c>
      <c r="B14" s="101" t="s">
        <v>63</v>
      </c>
      <c r="C14" s="222">
        <v>0</v>
      </c>
      <c r="D14" s="222">
        <v>0</v>
      </c>
      <c r="E14" s="232">
        <v>0</v>
      </c>
      <c r="F14" s="240">
        <v>0</v>
      </c>
      <c r="G14" s="232">
        <v>0</v>
      </c>
      <c r="H14" s="240">
        <v>0</v>
      </c>
      <c r="I14" s="232">
        <v>0</v>
      </c>
      <c r="J14" s="222">
        <v>0</v>
      </c>
      <c r="K14" s="222">
        <v>0</v>
      </c>
      <c r="L14" s="231">
        <v>0</v>
      </c>
      <c r="M14" s="240">
        <v>0</v>
      </c>
      <c r="N14" s="231">
        <v>0</v>
      </c>
      <c r="O14" s="240">
        <v>0</v>
      </c>
      <c r="P14" s="231">
        <v>0</v>
      </c>
    </row>
    <row r="15" spans="1:17" x14ac:dyDescent="0.2">
      <c r="A15" s="164"/>
      <c r="B15" s="98" t="s">
        <v>64</v>
      </c>
      <c r="C15" s="221">
        <v>0</v>
      </c>
      <c r="D15" s="221">
        <v>0</v>
      </c>
      <c r="E15" s="231">
        <v>0</v>
      </c>
      <c r="F15" s="229">
        <v>0</v>
      </c>
      <c r="G15" s="231">
        <v>0</v>
      </c>
      <c r="H15" s="229">
        <v>0</v>
      </c>
      <c r="I15" s="231">
        <v>0</v>
      </c>
      <c r="J15" s="221">
        <v>0</v>
      </c>
      <c r="K15" s="221">
        <v>0</v>
      </c>
      <c r="L15" s="231">
        <v>0</v>
      </c>
      <c r="M15" s="229">
        <v>0</v>
      </c>
      <c r="N15" s="231">
        <v>0</v>
      </c>
      <c r="O15" s="229">
        <v>0</v>
      </c>
      <c r="P15" s="231">
        <v>0</v>
      </c>
    </row>
    <row r="16" spans="1:17" x14ac:dyDescent="0.2">
      <c r="A16" s="164"/>
      <c r="B16" s="98" t="s">
        <v>63</v>
      </c>
      <c r="C16" s="221"/>
      <c r="D16" s="221"/>
      <c r="E16" s="231"/>
      <c r="F16" s="229"/>
      <c r="G16" s="231"/>
      <c r="H16" s="229"/>
      <c r="I16" s="231"/>
      <c r="J16" s="221"/>
      <c r="K16" s="221"/>
      <c r="L16" s="231"/>
      <c r="M16" s="229"/>
      <c r="N16" s="231"/>
      <c r="O16" s="229"/>
      <c r="P16" s="236"/>
    </row>
    <row r="17" spans="1:16" x14ac:dyDescent="0.2">
      <c r="A17" s="164"/>
      <c r="B17" s="98" t="s">
        <v>64</v>
      </c>
      <c r="C17" s="221"/>
      <c r="D17" s="221"/>
      <c r="E17" s="231"/>
      <c r="F17" s="229"/>
      <c r="G17" s="231"/>
      <c r="H17" s="229"/>
      <c r="I17" s="231"/>
      <c r="J17" s="221"/>
      <c r="K17" s="221"/>
      <c r="L17" s="231"/>
      <c r="M17" s="229"/>
      <c r="N17" s="231"/>
      <c r="O17" s="229"/>
      <c r="P17" s="236"/>
    </row>
    <row r="18" spans="1:16" ht="13.5" thickBot="1" x14ac:dyDescent="0.25">
      <c r="A18" s="164"/>
      <c r="B18" s="102" t="s">
        <v>65</v>
      </c>
      <c r="C18" s="100">
        <f t="shared" ref="C18:P18" si="1">(C15-C14)+(C17-C16)</f>
        <v>0</v>
      </c>
      <c r="D18" s="100">
        <f t="shared" si="1"/>
        <v>0</v>
      </c>
      <c r="E18" s="100">
        <f t="shared" si="1"/>
        <v>0</v>
      </c>
      <c r="F18" s="100">
        <f t="shared" si="1"/>
        <v>0</v>
      </c>
      <c r="G18" s="100">
        <f t="shared" si="1"/>
        <v>0</v>
      </c>
      <c r="H18" s="100">
        <f t="shared" si="1"/>
        <v>0</v>
      </c>
      <c r="I18" s="100">
        <f t="shared" si="1"/>
        <v>0</v>
      </c>
      <c r="J18" s="100">
        <f t="shared" si="1"/>
        <v>0</v>
      </c>
      <c r="K18" s="100">
        <f t="shared" si="1"/>
        <v>0</v>
      </c>
      <c r="L18" s="100">
        <f t="shared" si="1"/>
        <v>0</v>
      </c>
      <c r="M18" s="100">
        <f t="shared" si="1"/>
        <v>0</v>
      </c>
      <c r="N18" s="100">
        <f t="shared" si="1"/>
        <v>0</v>
      </c>
      <c r="O18" s="100">
        <f t="shared" si="1"/>
        <v>0</v>
      </c>
      <c r="P18" s="166">
        <f t="shared" si="1"/>
        <v>0</v>
      </c>
    </row>
    <row r="19" spans="1:16" ht="13.5" thickBot="1" x14ac:dyDescent="0.25">
      <c r="A19" s="168" t="s">
        <v>67</v>
      </c>
      <c r="B19" s="103"/>
      <c r="C19" s="104">
        <f t="shared" ref="C19:P19" si="2">C13+C18</f>
        <v>0</v>
      </c>
      <c r="D19" s="104">
        <f t="shared" si="2"/>
        <v>0</v>
      </c>
      <c r="E19" s="104">
        <f t="shared" si="2"/>
        <v>0</v>
      </c>
      <c r="F19" s="104">
        <f t="shared" si="2"/>
        <v>0</v>
      </c>
      <c r="G19" s="104">
        <f t="shared" si="2"/>
        <v>0</v>
      </c>
      <c r="H19" s="104">
        <f t="shared" si="2"/>
        <v>0</v>
      </c>
      <c r="I19" s="104">
        <f t="shared" si="2"/>
        <v>0</v>
      </c>
      <c r="J19" s="104">
        <f t="shared" si="2"/>
        <v>0</v>
      </c>
      <c r="K19" s="104">
        <f t="shared" si="2"/>
        <v>0</v>
      </c>
      <c r="L19" s="104">
        <f t="shared" si="2"/>
        <v>0</v>
      </c>
      <c r="M19" s="104">
        <f t="shared" si="2"/>
        <v>0</v>
      </c>
      <c r="N19" s="104">
        <f t="shared" si="2"/>
        <v>0</v>
      </c>
      <c r="O19" s="104">
        <f t="shared" si="2"/>
        <v>0</v>
      </c>
      <c r="P19" s="169">
        <f t="shared" si="2"/>
        <v>0</v>
      </c>
    </row>
    <row r="20" spans="1:16" x14ac:dyDescent="0.2">
      <c r="A20" s="164"/>
      <c r="B20" s="105" t="s">
        <v>68</v>
      </c>
      <c r="C20" s="221"/>
      <c r="D20" s="221"/>
      <c r="E20" s="231"/>
      <c r="F20" s="229"/>
      <c r="G20" s="231"/>
      <c r="H20" s="229"/>
      <c r="I20" s="231"/>
      <c r="J20" s="221"/>
      <c r="K20" s="221"/>
      <c r="L20" s="231"/>
      <c r="M20" s="229"/>
      <c r="N20" s="231"/>
      <c r="O20" s="229"/>
      <c r="P20" s="236"/>
    </row>
    <row r="21" spans="1:16" x14ac:dyDescent="0.2">
      <c r="A21" s="167" t="s">
        <v>70</v>
      </c>
      <c r="B21" s="105" t="s">
        <v>71</v>
      </c>
      <c r="C21" s="221"/>
      <c r="D21" s="221"/>
      <c r="E21" s="231"/>
      <c r="F21" s="229"/>
      <c r="G21" s="231"/>
      <c r="H21" s="229"/>
      <c r="I21" s="231"/>
      <c r="J21" s="221"/>
      <c r="K21" s="221"/>
      <c r="L21" s="231"/>
      <c r="M21" s="229"/>
      <c r="N21" s="231"/>
      <c r="O21" s="229"/>
      <c r="P21" s="236"/>
    </row>
    <row r="22" spans="1:16" x14ac:dyDescent="0.2">
      <c r="A22" s="167" t="s">
        <v>72</v>
      </c>
      <c r="B22" s="105" t="s">
        <v>73</v>
      </c>
      <c r="C22" s="221"/>
      <c r="D22" s="221"/>
      <c r="E22" s="231"/>
      <c r="F22" s="229"/>
      <c r="G22" s="231"/>
      <c r="H22" s="229"/>
      <c r="I22" s="231"/>
      <c r="J22" s="221"/>
      <c r="K22" s="221"/>
      <c r="L22" s="231"/>
      <c r="M22" s="229"/>
      <c r="N22" s="231"/>
      <c r="O22" s="229"/>
      <c r="P22" s="236"/>
    </row>
    <row r="23" spans="1:16" x14ac:dyDescent="0.2">
      <c r="A23" s="167" t="s">
        <v>74</v>
      </c>
      <c r="B23" s="105" t="s">
        <v>75</v>
      </c>
      <c r="C23" s="221"/>
      <c r="D23" s="221"/>
      <c r="E23" s="231"/>
      <c r="F23" s="229" t="s">
        <v>69</v>
      </c>
      <c r="G23" s="231" t="s">
        <v>69</v>
      </c>
      <c r="H23" s="229"/>
      <c r="I23" s="231"/>
      <c r="J23" s="221"/>
      <c r="K23" s="221"/>
      <c r="L23" s="231">
        <v>0.30208333333333331</v>
      </c>
      <c r="M23" s="229">
        <v>0.30208333333333331</v>
      </c>
      <c r="N23" s="231"/>
      <c r="O23" s="229"/>
      <c r="P23" s="236"/>
    </row>
    <row r="24" spans="1:16" x14ac:dyDescent="0.2">
      <c r="A24" s="167" t="s">
        <v>76</v>
      </c>
      <c r="B24" s="105" t="s">
        <v>77</v>
      </c>
      <c r="C24" s="223"/>
      <c r="D24" s="221"/>
      <c r="E24" s="231"/>
      <c r="F24" s="229"/>
      <c r="G24" s="231"/>
      <c r="H24" s="229" t="s">
        <v>69</v>
      </c>
      <c r="I24" s="231" t="s">
        <v>69</v>
      </c>
      <c r="J24" s="221"/>
      <c r="K24" s="221"/>
      <c r="L24" s="231" t="s">
        <v>69</v>
      </c>
      <c r="M24" s="229"/>
      <c r="N24" s="231"/>
      <c r="O24" s="229"/>
      <c r="P24" s="236"/>
    </row>
    <row r="25" spans="1:16" ht="13.5" thickBot="1" x14ac:dyDescent="0.25">
      <c r="A25" s="164"/>
      <c r="B25" s="106" t="s">
        <v>78</v>
      </c>
      <c r="C25" s="224"/>
      <c r="D25" s="224"/>
      <c r="E25" s="233"/>
      <c r="F25" s="241"/>
      <c r="G25" s="233"/>
      <c r="H25" s="241"/>
      <c r="I25" s="233"/>
      <c r="J25" s="224"/>
      <c r="K25" s="224"/>
      <c r="L25" s="233"/>
      <c r="M25" s="241"/>
      <c r="N25" s="233"/>
      <c r="O25" s="241"/>
      <c r="P25" s="237"/>
    </row>
    <row r="26" spans="1:16" ht="13.5" thickBot="1" x14ac:dyDescent="0.25">
      <c r="A26" s="170" t="s">
        <v>79</v>
      </c>
      <c r="B26" s="107"/>
      <c r="C26" s="108">
        <f t="shared" ref="C26:P26" si="3">SUM(C20:C25)</f>
        <v>0</v>
      </c>
      <c r="D26" s="108">
        <f t="shared" si="3"/>
        <v>0</v>
      </c>
      <c r="E26" s="108">
        <f t="shared" si="3"/>
        <v>0</v>
      </c>
      <c r="F26" s="108">
        <f t="shared" si="3"/>
        <v>0</v>
      </c>
      <c r="G26" s="108">
        <f t="shared" si="3"/>
        <v>0</v>
      </c>
      <c r="H26" s="108">
        <f t="shared" si="3"/>
        <v>0</v>
      </c>
      <c r="I26" s="108">
        <f t="shared" si="3"/>
        <v>0</v>
      </c>
      <c r="J26" s="108">
        <f t="shared" si="3"/>
        <v>0</v>
      </c>
      <c r="K26" s="108">
        <f t="shared" si="3"/>
        <v>0</v>
      </c>
      <c r="L26" s="108">
        <f t="shared" si="3"/>
        <v>0.30208333333333331</v>
      </c>
      <c r="M26" s="108">
        <f t="shared" si="3"/>
        <v>0.30208333333333331</v>
      </c>
      <c r="N26" s="108">
        <f t="shared" si="3"/>
        <v>0</v>
      </c>
      <c r="O26" s="108">
        <f t="shared" si="3"/>
        <v>0</v>
      </c>
      <c r="P26" s="171">
        <f t="shared" si="3"/>
        <v>0</v>
      </c>
    </row>
    <row r="27" spans="1:16" ht="13.5" thickBot="1" x14ac:dyDescent="0.25">
      <c r="A27" s="172" t="s">
        <v>80</v>
      </c>
      <c r="B27" s="109"/>
      <c r="C27" s="110" t="str">
        <f t="shared" ref="C27:P27" si="4">IF(C29&gt;=C8,"0:00",C8-C29)</f>
        <v>0:00</v>
      </c>
      <c r="D27" s="110" t="str">
        <f t="shared" si="4"/>
        <v>0:00</v>
      </c>
      <c r="E27" s="110">
        <f t="shared" si="4"/>
        <v>0.30208333333333331</v>
      </c>
      <c r="F27" s="110">
        <f t="shared" si="4"/>
        <v>0.30208333333333331</v>
      </c>
      <c r="G27" s="110">
        <f t="shared" si="4"/>
        <v>0.30208333333333331</v>
      </c>
      <c r="H27" s="110">
        <f t="shared" si="4"/>
        <v>0.30208333333333331</v>
      </c>
      <c r="I27" s="110">
        <f t="shared" si="4"/>
        <v>0.30208333333333331</v>
      </c>
      <c r="J27" s="110" t="str">
        <f t="shared" si="4"/>
        <v>0:00</v>
      </c>
      <c r="K27" s="110" t="str">
        <f t="shared" si="4"/>
        <v>0:00</v>
      </c>
      <c r="L27" s="110" t="str">
        <f t="shared" si="4"/>
        <v>0:00</v>
      </c>
      <c r="M27" s="110" t="str">
        <f t="shared" si="4"/>
        <v>0:00</v>
      </c>
      <c r="N27" s="110">
        <f t="shared" si="4"/>
        <v>0.30208333333333331</v>
      </c>
      <c r="O27" s="110">
        <f t="shared" si="4"/>
        <v>0.30208333333333331</v>
      </c>
      <c r="P27" s="173">
        <f t="shared" si="4"/>
        <v>0.30208333333333331</v>
      </c>
    </row>
    <row r="28" spans="1:16" ht="13.5" thickBot="1" x14ac:dyDescent="0.25">
      <c r="A28" s="174" t="s">
        <v>81</v>
      </c>
      <c r="B28" s="111"/>
      <c r="C28" s="225" t="s">
        <v>82</v>
      </c>
      <c r="D28" s="225" t="s">
        <v>82</v>
      </c>
      <c r="E28" s="234" t="s">
        <v>82</v>
      </c>
      <c r="F28" s="242" t="s">
        <v>82</v>
      </c>
      <c r="G28" s="234" t="s">
        <v>82</v>
      </c>
      <c r="H28" s="242" t="s">
        <v>82</v>
      </c>
      <c r="I28" s="234" t="s">
        <v>82</v>
      </c>
      <c r="J28" s="225" t="s">
        <v>82</v>
      </c>
      <c r="K28" s="225" t="s">
        <v>82</v>
      </c>
      <c r="L28" s="234" t="s">
        <v>82</v>
      </c>
      <c r="M28" s="242" t="s">
        <v>82</v>
      </c>
      <c r="N28" s="234" t="s">
        <v>82</v>
      </c>
      <c r="O28" s="242" t="s">
        <v>82</v>
      </c>
      <c r="P28" s="238" t="s">
        <v>82</v>
      </c>
    </row>
    <row r="29" spans="1:16" ht="13.5" thickTop="1" x14ac:dyDescent="0.2">
      <c r="A29" s="175" t="s">
        <v>83</v>
      </c>
      <c r="B29" s="141"/>
      <c r="C29" s="145">
        <f t="shared" ref="C29:P29" si="5">C26+C19</f>
        <v>0</v>
      </c>
      <c r="D29" s="145">
        <f t="shared" si="5"/>
        <v>0</v>
      </c>
      <c r="E29" s="145">
        <f t="shared" si="5"/>
        <v>0</v>
      </c>
      <c r="F29" s="145">
        <f t="shared" si="5"/>
        <v>0</v>
      </c>
      <c r="G29" s="145">
        <f t="shared" si="5"/>
        <v>0</v>
      </c>
      <c r="H29" s="145">
        <f t="shared" si="5"/>
        <v>0</v>
      </c>
      <c r="I29" s="145">
        <f t="shared" si="5"/>
        <v>0</v>
      </c>
      <c r="J29" s="145">
        <f t="shared" si="5"/>
        <v>0</v>
      </c>
      <c r="K29" s="145">
        <f t="shared" si="5"/>
        <v>0</v>
      </c>
      <c r="L29" s="145">
        <f t="shared" si="5"/>
        <v>0.30208333333333331</v>
      </c>
      <c r="M29" s="145">
        <f t="shared" si="5"/>
        <v>0.30208333333333331</v>
      </c>
      <c r="N29" s="145">
        <f t="shared" si="5"/>
        <v>0</v>
      </c>
      <c r="O29" s="145">
        <f t="shared" si="5"/>
        <v>0</v>
      </c>
      <c r="P29" s="176">
        <f t="shared" si="5"/>
        <v>0</v>
      </c>
    </row>
    <row r="30" spans="1:16" x14ac:dyDescent="0.2">
      <c r="A30" s="177" t="s">
        <v>84</v>
      </c>
      <c r="B30" s="142"/>
      <c r="C30" s="226">
        <f>IF(L3 ="Y", 0-L2, L2)</f>
        <v>-73.104166666666657</v>
      </c>
      <c r="D30" s="226">
        <f t="shared" ref="D30:P30" si="6">C32</f>
        <v>-73.104166666666657</v>
      </c>
      <c r="E30" s="235">
        <f t="shared" si="6"/>
        <v>-73.104166666666657</v>
      </c>
      <c r="F30" s="243">
        <f t="shared" si="6"/>
        <v>-73.406249999999986</v>
      </c>
      <c r="G30" s="235">
        <f t="shared" si="6"/>
        <v>-73.708333333333314</v>
      </c>
      <c r="H30" s="243">
        <f t="shared" si="6"/>
        <v>-74.010416666666643</v>
      </c>
      <c r="I30" s="235">
        <f t="shared" si="6"/>
        <v>-74.312499999999972</v>
      </c>
      <c r="J30" s="226">
        <f t="shared" si="6"/>
        <v>-74.6145833333333</v>
      </c>
      <c r="K30" s="226">
        <f t="shared" si="6"/>
        <v>-74.6145833333333</v>
      </c>
      <c r="L30" s="235">
        <f t="shared" si="6"/>
        <v>-74.6145833333333</v>
      </c>
      <c r="M30" s="243">
        <f t="shared" si="6"/>
        <v>-74.6145833333333</v>
      </c>
      <c r="N30" s="235">
        <f t="shared" si="6"/>
        <v>-74.6145833333333</v>
      </c>
      <c r="O30" s="243">
        <f t="shared" si="6"/>
        <v>-74.916666666666629</v>
      </c>
      <c r="P30" s="239">
        <f t="shared" si="6"/>
        <v>-75.218749999999957</v>
      </c>
    </row>
    <row r="31" spans="1:16" x14ac:dyDescent="0.2">
      <c r="A31" s="177" t="s">
        <v>85</v>
      </c>
      <c r="B31" s="142"/>
      <c r="C31" s="226">
        <f t="shared" ref="C31:P31" si="7">IF(AND(C29=0,C27=0),"0:00", C29-C8)</f>
        <v>0</v>
      </c>
      <c r="D31" s="226">
        <f t="shared" si="7"/>
        <v>0</v>
      </c>
      <c r="E31" s="235">
        <f t="shared" si="7"/>
        <v>-0.30208333333333331</v>
      </c>
      <c r="F31" s="243">
        <f t="shared" si="7"/>
        <v>-0.30208333333333331</v>
      </c>
      <c r="G31" s="235">
        <f t="shared" si="7"/>
        <v>-0.30208333333333331</v>
      </c>
      <c r="H31" s="243">
        <f t="shared" si="7"/>
        <v>-0.30208333333333331</v>
      </c>
      <c r="I31" s="235">
        <f t="shared" si="7"/>
        <v>-0.30208333333333331</v>
      </c>
      <c r="J31" s="226">
        <f t="shared" si="7"/>
        <v>0</v>
      </c>
      <c r="K31" s="226">
        <f t="shared" si="7"/>
        <v>0</v>
      </c>
      <c r="L31" s="235">
        <f t="shared" si="7"/>
        <v>0</v>
      </c>
      <c r="M31" s="243">
        <f t="shared" si="7"/>
        <v>0</v>
      </c>
      <c r="N31" s="235">
        <f t="shared" si="7"/>
        <v>-0.30208333333333331</v>
      </c>
      <c r="O31" s="243">
        <f t="shared" si="7"/>
        <v>-0.30208333333333331</v>
      </c>
      <c r="P31" s="239">
        <f t="shared" si="7"/>
        <v>-0.30208333333333331</v>
      </c>
    </row>
    <row r="32" spans="1:16" ht="13.5" thickBot="1" x14ac:dyDescent="0.25">
      <c r="A32" s="178" t="s">
        <v>86</v>
      </c>
      <c r="B32" s="143"/>
      <c r="C32" s="144">
        <f>C30+C31</f>
        <v>-73.104166666666657</v>
      </c>
      <c r="D32" s="144">
        <f t="shared" ref="D32:P32" si="8">D30+D31</f>
        <v>-73.104166666666657</v>
      </c>
      <c r="E32" s="144">
        <f t="shared" si="8"/>
        <v>-73.406249999999986</v>
      </c>
      <c r="F32" s="144">
        <f t="shared" si="8"/>
        <v>-73.708333333333314</v>
      </c>
      <c r="G32" s="144">
        <f t="shared" si="8"/>
        <v>-74.010416666666643</v>
      </c>
      <c r="H32" s="144">
        <f t="shared" si="8"/>
        <v>-74.312499999999972</v>
      </c>
      <c r="I32" s="144">
        <f t="shared" si="8"/>
        <v>-74.6145833333333</v>
      </c>
      <c r="J32" s="144">
        <f t="shared" si="8"/>
        <v>-74.6145833333333</v>
      </c>
      <c r="K32" s="144">
        <f t="shared" si="8"/>
        <v>-74.6145833333333</v>
      </c>
      <c r="L32" s="144">
        <f t="shared" si="8"/>
        <v>-74.6145833333333</v>
      </c>
      <c r="M32" s="144">
        <f t="shared" si="8"/>
        <v>-74.6145833333333</v>
      </c>
      <c r="N32" s="144">
        <f t="shared" si="8"/>
        <v>-74.916666666666629</v>
      </c>
      <c r="O32" s="144">
        <f t="shared" si="8"/>
        <v>-75.218749999999957</v>
      </c>
      <c r="P32" s="179">
        <f t="shared" si="8"/>
        <v>-75.520833333333286</v>
      </c>
    </row>
    <row r="33" spans="1:16" ht="13.5" thickBot="1" x14ac:dyDescent="0.25">
      <c r="A33" s="60"/>
      <c r="B33" s="12"/>
      <c r="C33" s="12"/>
      <c r="D33" s="12"/>
      <c r="E33" s="12"/>
      <c r="F33" s="12"/>
      <c r="G33" s="12"/>
      <c r="H33" s="12"/>
      <c r="I33" s="12"/>
      <c r="J33" s="12"/>
      <c r="K33" s="12"/>
      <c r="L33" s="12"/>
      <c r="M33" s="12"/>
      <c r="N33" s="12"/>
      <c r="O33" s="12"/>
      <c r="P33" s="30"/>
    </row>
    <row r="34" spans="1:16" x14ac:dyDescent="0.2">
      <c r="A34" s="60"/>
      <c r="B34" s="57"/>
      <c r="C34" s="12"/>
      <c r="D34" s="12"/>
      <c r="E34" s="12"/>
      <c r="F34" s="12"/>
      <c r="G34" s="12"/>
      <c r="H34" s="127"/>
      <c r="I34" s="128"/>
      <c r="J34" s="305" t="s">
        <v>87</v>
      </c>
      <c r="K34" s="305"/>
      <c r="L34" s="305"/>
      <c r="M34" s="305"/>
      <c r="N34" s="128"/>
      <c r="O34" s="129"/>
      <c r="P34" s="30"/>
    </row>
    <row r="35" spans="1:16" x14ac:dyDescent="0.2">
      <c r="A35" s="60"/>
      <c r="B35" s="59"/>
      <c r="C35" s="12"/>
      <c r="D35" s="12"/>
      <c r="E35" s="12"/>
      <c r="F35" s="31"/>
      <c r="G35" s="12"/>
      <c r="H35" s="130"/>
      <c r="I35" s="91"/>
      <c r="J35" s="91"/>
      <c r="K35" s="91"/>
      <c r="L35" s="91"/>
      <c r="M35" s="91"/>
      <c r="N35" s="91"/>
      <c r="O35" s="131"/>
      <c r="P35" s="30"/>
    </row>
    <row r="36" spans="1:16" x14ac:dyDescent="0.2">
      <c r="A36" s="180" t="s">
        <v>88</v>
      </c>
      <c r="B36" s="33"/>
      <c r="C36" s="33"/>
      <c r="D36" s="33"/>
      <c r="E36" s="33"/>
      <c r="F36" s="12" t="s">
        <v>89</v>
      </c>
      <c r="G36" s="35"/>
      <c r="H36" s="132" t="s">
        <v>90</v>
      </c>
      <c r="I36" s="96"/>
      <c r="J36" s="96"/>
      <c r="K36" s="90">
        <f>C30</f>
        <v>-73.104166666666657</v>
      </c>
      <c r="L36" s="93" t="s">
        <v>91</v>
      </c>
      <c r="M36" s="91" t="s">
        <v>68</v>
      </c>
      <c r="N36" s="97">
        <f>SUM(C20:P20)</f>
        <v>0</v>
      </c>
      <c r="O36" s="131"/>
      <c r="P36" s="30"/>
    </row>
    <row r="37" spans="1:16" x14ac:dyDescent="0.2">
      <c r="A37" s="60" t="s">
        <v>92</v>
      </c>
      <c r="B37" s="12"/>
      <c r="C37" s="12"/>
      <c r="D37" s="12"/>
      <c r="E37" s="12"/>
      <c r="F37" s="12"/>
      <c r="G37" s="12"/>
      <c r="H37" s="132" t="s">
        <v>93</v>
      </c>
      <c r="I37" s="96"/>
      <c r="J37" s="96"/>
      <c r="K37" s="90">
        <f>SUM(C19:P19)</f>
        <v>0</v>
      </c>
      <c r="L37" s="91"/>
      <c r="M37" s="91" t="s">
        <v>71</v>
      </c>
      <c r="N37" s="97">
        <f>SUM(C21:P21)</f>
        <v>0</v>
      </c>
      <c r="O37" s="131"/>
      <c r="P37" s="30"/>
    </row>
    <row r="38" spans="1:16" x14ac:dyDescent="0.2">
      <c r="A38" s="60"/>
      <c r="B38" s="12"/>
      <c r="C38" s="12"/>
      <c r="D38" s="12"/>
      <c r="E38" s="12"/>
      <c r="F38" s="12"/>
      <c r="G38" s="12"/>
      <c r="H38" s="132" t="s">
        <v>94</v>
      </c>
      <c r="I38" s="96"/>
      <c r="J38" s="96"/>
      <c r="K38" s="90">
        <f>SUM(C26:P26)</f>
        <v>0.60416666666666663</v>
      </c>
      <c r="L38" s="91"/>
      <c r="M38" s="91" t="s">
        <v>73</v>
      </c>
      <c r="N38" s="97">
        <f>SUM(C22:P22)</f>
        <v>0</v>
      </c>
      <c r="O38" s="131"/>
      <c r="P38" s="30"/>
    </row>
    <row r="39" spans="1:16" x14ac:dyDescent="0.2">
      <c r="A39" s="60"/>
      <c r="B39" s="12"/>
      <c r="C39" s="12"/>
      <c r="D39" s="12"/>
      <c r="E39" s="12"/>
      <c r="F39" s="12"/>
      <c r="G39" s="12"/>
      <c r="H39" s="132" t="s">
        <v>95</v>
      </c>
      <c r="I39" s="96"/>
      <c r="J39" s="96"/>
      <c r="K39" s="90">
        <f>SUM(C8:P8)</f>
        <v>3.0208333333333335</v>
      </c>
      <c r="L39" s="91"/>
      <c r="M39" s="91" t="s">
        <v>78</v>
      </c>
      <c r="N39" s="97">
        <f>SUM(C25:P25)</f>
        <v>0</v>
      </c>
      <c r="O39" s="131"/>
      <c r="P39" s="30"/>
    </row>
    <row r="40" spans="1:16" x14ac:dyDescent="0.2">
      <c r="A40" s="60"/>
      <c r="B40" s="12"/>
      <c r="C40" s="12"/>
      <c r="D40" s="12"/>
      <c r="E40" s="12"/>
      <c r="F40" s="31"/>
      <c r="G40" s="12"/>
      <c r="H40" s="133"/>
      <c r="I40" s="91"/>
      <c r="J40" s="91"/>
      <c r="K40" s="91"/>
      <c r="L40" s="91"/>
      <c r="M40" s="91" t="s">
        <v>96</v>
      </c>
      <c r="N40" s="97">
        <f>SUM(C24:P24)</f>
        <v>0</v>
      </c>
      <c r="O40" s="131"/>
      <c r="P40" s="30"/>
    </row>
    <row r="41" spans="1:16" x14ac:dyDescent="0.2">
      <c r="A41" s="180" t="s">
        <v>97</v>
      </c>
      <c r="B41" s="33"/>
      <c r="C41" s="33"/>
      <c r="D41" s="33"/>
      <c r="E41" s="33"/>
      <c r="F41" s="33" t="s">
        <v>89</v>
      </c>
      <c r="G41" s="12"/>
      <c r="H41" s="134"/>
      <c r="I41" s="96"/>
      <c r="J41" s="95" t="s">
        <v>98</v>
      </c>
      <c r="K41" s="97">
        <f>(SUM(K36:K38)-(K39))</f>
        <v>-75.520833333333314</v>
      </c>
      <c r="L41" s="91"/>
      <c r="M41" s="94" t="s">
        <v>99</v>
      </c>
      <c r="N41" s="97">
        <f>SUM(C27:P27)</f>
        <v>2.4166666666666665</v>
      </c>
      <c r="O41" s="131"/>
      <c r="P41" s="30"/>
    </row>
    <row r="42" spans="1:16" ht="13.5" thickBot="1" x14ac:dyDescent="0.25">
      <c r="A42" s="60" t="s">
        <v>100</v>
      </c>
      <c r="B42" s="12"/>
      <c r="C42" s="12"/>
      <c r="D42" s="12"/>
      <c r="E42" s="12"/>
      <c r="F42" s="12"/>
      <c r="G42" s="12"/>
      <c r="H42" s="135"/>
      <c r="I42" s="136"/>
      <c r="J42" s="137" t="s">
        <v>101</v>
      </c>
      <c r="K42" s="138">
        <f>K78</f>
        <v>0</v>
      </c>
      <c r="L42" s="139"/>
      <c r="M42" s="139"/>
      <c r="N42" s="139"/>
      <c r="O42" s="140"/>
      <c r="P42" s="30"/>
    </row>
    <row r="43" spans="1:16" ht="13.5" thickBot="1" x14ac:dyDescent="0.25">
      <c r="A43" s="181"/>
      <c r="B43" s="37"/>
      <c r="C43" s="37"/>
      <c r="D43" s="37"/>
      <c r="E43" s="37"/>
      <c r="F43" s="37"/>
      <c r="G43" s="37"/>
      <c r="H43" s="37"/>
      <c r="I43" s="37"/>
      <c r="J43" s="37"/>
      <c r="K43" s="37"/>
      <c r="L43" s="37"/>
      <c r="M43" s="37"/>
      <c r="N43" s="37"/>
      <c r="O43" s="37"/>
      <c r="P43" s="38"/>
    </row>
    <row r="44" spans="1:16" ht="13.5" customHeight="1" x14ac:dyDescent="0.25">
      <c r="A44" s="155"/>
      <c r="B44" s="27"/>
      <c r="C44" s="156"/>
      <c r="D44" s="27"/>
      <c r="E44" s="27"/>
      <c r="F44" s="27"/>
      <c r="G44" s="157"/>
      <c r="H44" s="158"/>
      <c r="I44" s="159"/>
      <c r="J44" s="158"/>
      <c r="K44" s="160"/>
      <c r="L44" s="27"/>
      <c r="M44" s="27"/>
      <c r="N44" s="27"/>
      <c r="O44" s="27"/>
      <c r="P44" s="212"/>
    </row>
    <row r="45" spans="1:16" ht="13.5" customHeight="1" thickBot="1" x14ac:dyDescent="0.25">
      <c r="A45" s="12"/>
      <c r="B45" s="12"/>
      <c r="C45" s="12"/>
      <c r="D45" s="12"/>
      <c r="E45" s="12"/>
      <c r="F45" s="12"/>
      <c r="G45" s="12"/>
      <c r="H45" s="12"/>
      <c r="I45" s="12"/>
      <c r="J45" s="12"/>
      <c r="K45" s="12"/>
      <c r="L45" s="12"/>
      <c r="M45" s="12"/>
      <c r="N45" s="12"/>
      <c r="O45" s="12"/>
      <c r="P45" s="12"/>
    </row>
    <row r="46" spans="1:16" ht="19.5" thickTop="1" thickBot="1" x14ac:dyDescent="0.3">
      <c r="A46" s="3"/>
      <c r="B46" s="4"/>
      <c r="C46" s="5" t="s">
        <v>102</v>
      </c>
      <c r="D46" s="4"/>
      <c r="E46" s="4"/>
      <c r="F46" s="4"/>
      <c r="G46" s="6"/>
      <c r="H46" s="7"/>
      <c r="I46" s="8"/>
      <c r="J46" s="7"/>
      <c r="K46" s="9"/>
      <c r="L46" s="4"/>
      <c r="M46" s="4"/>
      <c r="N46" s="4"/>
      <c r="O46" s="4"/>
      <c r="P46" s="10"/>
    </row>
    <row r="47" spans="1:16" x14ac:dyDescent="0.2">
      <c r="A47" s="11"/>
      <c r="B47" s="12"/>
      <c r="C47" s="76" t="s">
        <v>36</v>
      </c>
      <c r="D47" s="196">
        <f>D2</f>
        <v>43450</v>
      </c>
      <c r="E47" s="83" t="s">
        <v>37</v>
      </c>
      <c r="F47" s="197"/>
      <c r="G47" s="79"/>
      <c r="H47" s="79"/>
      <c r="I47" s="79"/>
      <c r="J47" s="198"/>
      <c r="K47" s="79"/>
      <c r="L47" s="79"/>
      <c r="M47" s="79"/>
      <c r="N47" s="79"/>
      <c r="O47" s="79"/>
      <c r="P47" s="199"/>
    </row>
    <row r="48" spans="1:16" x14ac:dyDescent="0.2">
      <c r="A48" s="11"/>
      <c r="B48" s="12"/>
      <c r="C48" s="77" t="s">
        <v>40</v>
      </c>
      <c r="D48" s="201" t="str">
        <f>D3</f>
        <v>Your Name Goes here</v>
      </c>
      <c r="E48" s="201"/>
      <c r="F48" s="201"/>
      <c r="G48" s="80"/>
      <c r="H48" s="80"/>
      <c r="I48" s="81"/>
      <c r="J48" s="80"/>
      <c r="K48" s="80"/>
      <c r="L48" s="80"/>
      <c r="M48" s="80"/>
      <c r="N48" s="80"/>
      <c r="O48" s="80"/>
      <c r="P48" s="200"/>
    </row>
    <row r="49" spans="1:17" x14ac:dyDescent="0.2">
      <c r="A49" s="11"/>
      <c r="B49" s="12"/>
      <c r="C49" s="78" t="s">
        <v>126</v>
      </c>
      <c r="D49" s="201" t="str">
        <f>D4</f>
        <v>Pos no.</v>
      </c>
      <c r="E49" s="201"/>
      <c r="F49" s="201"/>
      <c r="G49" s="80"/>
      <c r="H49" s="201"/>
      <c r="I49" s="81"/>
      <c r="J49" s="81"/>
      <c r="K49" s="81"/>
      <c r="L49" s="80"/>
      <c r="M49" s="80"/>
      <c r="N49" s="80"/>
      <c r="O49" s="80"/>
      <c r="P49" s="200"/>
    </row>
    <row r="50" spans="1:17" ht="13.5" customHeight="1" x14ac:dyDescent="0.2">
      <c r="A50" s="11"/>
      <c r="B50" s="12"/>
      <c r="C50" s="77" t="s">
        <v>49</v>
      </c>
      <c r="D50" s="201" t="str">
        <f>D5</f>
        <v>Your Unit Name goes here</v>
      </c>
      <c r="E50" s="201"/>
      <c r="F50" s="201"/>
      <c r="G50" s="82"/>
      <c r="H50" s="82"/>
      <c r="I50" s="82"/>
      <c r="J50" s="82"/>
      <c r="K50" s="82"/>
      <c r="L50" s="82"/>
      <c r="M50" s="82"/>
      <c r="N50" s="82"/>
      <c r="O50" s="82"/>
      <c r="P50" s="202"/>
    </row>
    <row r="51" spans="1:17" x14ac:dyDescent="0.2">
      <c r="A51" s="11"/>
      <c r="B51" s="13"/>
      <c r="C51" s="84" t="s">
        <v>54</v>
      </c>
      <c r="D51" s="85" t="s">
        <v>55</v>
      </c>
      <c r="E51" s="85" t="s">
        <v>56</v>
      </c>
      <c r="F51" s="85" t="s">
        <v>57</v>
      </c>
      <c r="G51" s="85" t="s">
        <v>58</v>
      </c>
      <c r="H51" s="85" t="s">
        <v>59</v>
      </c>
      <c r="I51" s="85" t="s">
        <v>60</v>
      </c>
      <c r="J51" s="85" t="s">
        <v>54</v>
      </c>
      <c r="K51" s="85" t="s">
        <v>55</v>
      </c>
      <c r="L51" s="85" t="s">
        <v>56</v>
      </c>
      <c r="M51" s="85" t="s">
        <v>57</v>
      </c>
      <c r="N51" s="85" t="s">
        <v>58</v>
      </c>
      <c r="O51" s="85" t="s">
        <v>59</v>
      </c>
      <c r="P51" s="86" t="s">
        <v>60</v>
      </c>
    </row>
    <row r="52" spans="1:17" ht="13.5" thickBot="1" x14ac:dyDescent="0.25">
      <c r="A52" s="11"/>
      <c r="B52" s="13"/>
      <c r="C52" s="87">
        <f>C7</f>
        <v>43450</v>
      </c>
      <c r="D52" s="88">
        <f>$C$7+1</f>
        <v>43451</v>
      </c>
      <c r="E52" s="88">
        <f>$C$7+2</f>
        <v>43452</v>
      </c>
      <c r="F52" s="88">
        <f>$C$7+3</f>
        <v>43453</v>
      </c>
      <c r="G52" s="88">
        <f>$C$7+4</f>
        <v>43454</v>
      </c>
      <c r="H52" s="88">
        <f>$C$7+5</f>
        <v>43455</v>
      </c>
      <c r="I52" s="88">
        <f>$C$7+6</f>
        <v>43456</v>
      </c>
      <c r="J52" s="88">
        <f>$C$7+7</f>
        <v>43457</v>
      </c>
      <c r="K52" s="88">
        <f>$C$7+8</f>
        <v>43458</v>
      </c>
      <c r="L52" s="88">
        <f>$C$7+9</f>
        <v>43459</v>
      </c>
      <c r="M52" s="88">
        <f>$C$7+10</f>
        <v>43460</v>
      </c>
      <c r="N52" s="88">
        <f>$C$7+11</f>
        <v>43461</v>
      </c>
      <c r="O52" s="88">
        <f>$C$7+12</f>
        <v>43462</v>
      </c>
      <c r="P52" s="89">
        <f>$C$7+13</f>
        <v>43463</v>
      </c>
      <c r="Q52" s="1"/>
    </row>
    <row r="53" spans="1:17" ht="13.5" thickBot="1" x14ac:dyDescent="0.25">
      <c r="A53" s="206" t="s">
        <v>61</v>
      </c>
      <c r="B53" s="80"/>
      <c r="C53" s="203">
        <f>C8</f>
        <v>0</v>
      </c>
      <c r="D53" s="204">
        <f t="shared" ref="D53:P53" si="9">D8</f>
        <v>0</v>
      </c>
      <c r="E53" s="204">
        <f t="shared" si="9"/>
        <v>0.30208333333333331</v>
      </c>
      <c r="F53" s="204">
        <f t="shared" si="9"/>
        <v>0.30208333333333331</v>
      </c>
      <c r="G53" s="204">
        <f t="shared" si="9"/>
        <v>0.30208333333333331</v>
      </c>
      <c r="H53" s="204">
        <f t="shared" si="9"/>
        <v>0.30208333333333331</v>
      </c>
      <c r="I53" s="204">
        <f t="shared" si="9"/>
        <v>0.30208333333333331</v>
      </c>
      <c r="J53" s="204">
        <f t="shared" si="9"/>
        <v>0</v>
      </c>
      <c r="K53" s="204">
        <f t="shared" si="9"/>
        <v>0</v>
      </c>
      <c r="L53" s="204">
        <f t="shared" si="9"/>
        <v>0.30208333333333331</v>
      </c>
      <c r="M53" s="204">
        <f t="shared" si="9"/>
        <v>0.30208333333333331</v>
      </c>
      <c r="N53" s="204">
        <f t="shared" si="9"/>
        <v>0.30208333333333331</v>
      </c>
      <c r="O53" s="204">
        <f t="shared" si="9"/>
        <v>0.30208333333333331</v>
      </c>
      <c r="P53" s="205">
        <f t="shared" si="9"/>
        <v>0.30208333333333331</v>
      </c>
      <c r="Q53" s="1"/>
    </row>
    <row r="54" spans="1:17" hidden="1" x14ac:dyDescent="0.2">
      <c r="A54" s="11"/>
      <c r="B54" s="13" t="s">
        <v>103</v>
      </c>
      <c r="C54" s="16">
        <f t="shared" ref="C54:P54" si="10">C53*24</f>
        <v>0</v>
      </c>
      <c r="D54" s="16">
        <f t="shared" si="10"/>
        <v>0</v>
      </c>
      <c r="E54" s="16">
        <f t="shared" si="10"/>
        <v>7.25</v>
      </c>
      <c r="F54" s="16">
        <f t="shared" si="10"/>
        <v>7.25</v>
      </c>
      <c r="G54" s="16">
        <f t="shared" si="10"/>
        <v>7.25</v>
      </c>
      <c r="H54" s="16">
        <f t="shared" si="10"/>
        <v>7.25</v>
      </c>
      <c r="I54" s="16">
        <f t="shared" si="10"/>
        <v>7.25</v>
      </c>
      <c r="J54" s="16">
        <f t="shared" si="10"/>
        <v>0</v>
      </c>
      <c r="K54" s="16">
        <f t="shared" si="10"/>
        <v>0</v>
      </c>
      <c r="L54" s="16">
        <f t="shared" si="10"/>
        <v>7.25</v>
      </c>
      <c r="M54" s="16">
        <f t="shared" si="10"/>
        <v>7.25</v>
      </c>
      <c r="N54" s="16">
        <f t="shared" si="10"/>
        <v>7.25</v>
      </c>
      <c r="O54" s="16">
        <f t="shared" si="10"/>
        <v>7.25</v>
      </c>
      <c r="P54" s="17">
        <f t="shared" si="10"/>
        <v>7.25</v>
      </c>
      <c r="Q54" s="2"/>
    </row>
    <row r="55" spans="1:17" x14ac:dyDescent="0.2">
      <c r="A55" s="11"/>
      <c r="B55" s="13"/>
      <c r="C55" s="45"/>
      <c r="D55" s="45"/>
      <c r="E55" s="45"/>
      <c r="F55" s="45"/>
      <c r="G55" s="45"/>
      <c r="H55" s="45"/>
      <c r="I55" s="45"/>
      <c r="J55" s="45"/>
      <c r="K55" s="45"/>
      <c r="L55" s="45"/>
      <c r="M55" s="45"/>
      <c r="N55" s="45"/>
      <c r="O55" s="45"/>
      <c r="P55" s="17"/>
      <c r="Q55" s="2"/>
    </row>
    <row r="56" spans="1:17" x14ac:dyDescent="0.2">
      <c r="A56" s="18" t="s">
        <v>104</v>
      </c>
      <c r="B56" s="19" t="s">
        <v>63</v>
      </c>
      <c r="C56" s="20">
        <v>0</v>
      </c>
      <c r="D56" s="20">
        <v>0</v>
      </c>
      <c r="E56" s="20">
        <v>0</v>
      </c>
      <c r="F56" s="20">
        <v>0</v>
      </c>
      <c r="G56" s="20">
        <v>0</v>
      </c>
      <c r="H56" s="20">
        <v>0</v>
      </c>
      <c r="I56" s="20">
        <v>0</v>
      </c>
      <c r="J56" s="20">
        <v>0</v>
      </c>
      <c r="K56" s="20">
        <v>0</v>
      </c>
      <c r="L56" s="20">
        <v>0</v>
      </c>
      <c r="M56" s="20">
        <v>0</v>
      </c>
      <c r="N56" s="20">
        <v>0</v>
      </c>
      <c r="O56" s="20">
        <v>0</v>
      </c>
      <c r="P56" s="21">
        <v>0</v>
      </c>
    </row>
    <row r="57" spans="1:17" x14ac:dyDescent="0.2">
      <c r="A57" s="15" t="s">
        <v>105</v>
      </c>
      <c r="B57" s="19" t="s">
        <v>64</v>
      </c>
      <c r="C57" s="20">
        <v>0</v>
      </c>
      <c r="D57" s="20">
        <v>0</v>
      </c>
      <c r="E57" s="20">
        <v>0</v>
      </c>
      <c r="F57" s="20">
        <v>0</v>
      </c>
      <c r="G57" s="20">
        <v>0</v>
      </c>
      <c r="H57" s="20">
        <v>0</v>
      </c>
      <c r="I57" s="20">
        <v>0</v>
      </c>
      <c r="J57" s="20">
        <v>0</v>
      </c>
      <c r="K57" s="20">
        <v>0</v>
      </c>
      <c r="L57" s="20">
        <v>0</v>
      </c>
      <c r="M57" s="20">
        <v>0</v>
      </c>
      <c r="N57" s="20">
        <v>0</v>
      </c>
      <c r="O57" s="20">
        <v>0</v>
      </c>
      <c r="P57" s="21">
        <v>0</v>
      </c>
    </row>
    <row r="58" spans="1:17" x14ac:dyDescent="0.2">
      <c r="A58" s="11"/>
      <c r="B58" s="19" t="s">
        <v>63</v>
      </c>
      <c r="C58" s="20"/>
      <c r="D58" s="20"/>
      <c r="E58" s="20"/>
      <c r="F58" s="20"/>
      <c r="G58" s="20"/>
      <c r="H58" s="20"/>
      <c r="I58" s="20"/>
      <c r="J58" s="20"/>
      <c r="K58" s="20"/>
      <c r="L58" s="20"/>
      <c r="M58" s="20"/>
      <c r="N58" s="20"/>
      <c r="O58" s="20"/>
      <c r="P58" s="21"/>
    </row>
    <row r="59" spans="1:17" x14ac:dyDescent="0.2">
      <c r="A59" s="11"/>
      <c r="B59" s="19" t="s">
        <v>64</v>
      </c>
      <c r="C59" s="20"/>
      <c r="D59" s="20"/>
      <c r="E59" s="20"/>
      <c r="F59" s="20"/>
      <c r="G59" s="20"/>
      <c r="H59" s="20"/>
      <c r="I59" s="20"/>
      <c r="J59" s="20"/>
      <c r="K59" s="20"/>
      <c r="L59" s="20"/>
      <c r="M59" s="20"/>
      <c r="N59" s="20"/>
      <c r="O59" s="20"/>
      <c r="P59" s="21"/>
    </row>
    <row r="60" spans="1:17" ht="13.5" thickBot="1" x14ac:dyDescent="0.25">
      <c r="A60" s="46"/>
      <c r="B60" s="207" t="s">
        <v>65</v>
      </c>
      <c r="C60" s="208">
        <f t="shared" ref="C60:P60" si="11">(C57-C56)+(C59-C58)</f>
        <v>0</v>
      </c>
      <c r="D60" s="209">
        <f t="shared" si="11"/>
        <v>0</v>
      </c>
      <c r="E60" s="209">
        <f t="shared" si="11"/>
        <v>0</v>
      </c>
      <c r="F60" s="209">
        <f t="shared" si="11"/>
        <v>0</v>
      </c>
      <c r="G60" s="209">
        <f t="shared" si="11"/>
        <v>0</v>
      </c>
      <c r="H60" s="209">
        <f t="shared" si="11"/>
        <v>0</v>
      </c>
      <c r="I60" s="209">
        <f t="shared" si="11"/>
        <v>0</v>
      </c>
      <c r="J60" s="209">
        <f t="shared" si="11"/>
        <v>0</v>
      </c>
      <c r="K60" s="209">
        <f t="shared" si="11"/>
        <v>0</v>
      </c>
      <c r="L60" s="209">
        <f t="shared" si="11"/>
        <v>0</v>
      </c>
      <c r="M60" s="209">
        <f t="shared" si="11"/>
        <v>0</v>
      </c>
      <c r="N60" s="209">
        <f t="shared" si="11"/>
        <v>0</v>
      </c>
      <c r="O60" s="209">
        <f t="shared" si="11"/>
        <v>0</v>
      </c>
      <c r="P60" s="92">
        <f t="shared" si="11"/>
        <v>0</v>
      </c>
    </row>
    <row r="61" spans="1:17" x14ac:dyDescent="0.2">
      <c r="A61" s="11"/>
      <c r="B61" s="13"/>
      <c r="C61" s="44"/>
      <c r="D61" s="44"/>
      <c r="E61" s="44"/>
      <c r="F61" s="44"/>
      <c r="G61" s="44"/>
      <c r="H61" s="44"/>
      <c r="I61" s="44"/>
      <c r="J61" s="44"/>
      <c r="K61" s="44"/>
      <c r="L61" s="44"/>
      <c r="M61" s="44"/>
      <c r="N61" s="44"/>
      <c r="O61" s="44"/>
      <c r="P61" s="47"/>
    </row>
    <row r="62" spans="1:17" x14ac:dyDescent="0.2">
      <c r="A62" s="18" t="s">
        <v>106</v>
      </c>
      <c r="B62" s="61"/>
      <c r="C62" s="67">
        <v>0</v>
      </c>
      <c r="D62" s="67">
        <v>0</v>
      </c>
      <c r="E62" s="67">
        <v>0</v>
      </c>
      <c r="F62" s="67">
        <v>0</v>
      </c>
      <c r="G62" s="67">
        <v>0</v>
      </c>
      <c r="H62" s="67">
        <v>0</v>
      </c>
      <c r="I62" s="67">
        <v>0</v>
      </c>
      <c r="J62" s="67">
        <v>0</v>
      </c>
      <c r="K62" s="67">
        <v>0</v>
      </c>
      <c r="L62" s="67">
        <v>0</v>
      </c>
      <c r="M62" s="67">
        <v>0</v>
      </c>
      <c r="N62" s="67">
        <v>0</v>
      </c>
      <c r="O62" s="67">
        <v>0</v>
      </c>
      <c r="P62" s="68">
        <v>0</v>
      </c>
    </row>
    <row r="63" spans="1:17" x14ac:dyDescent="0.2">
      <c r="A63" s="62" t="s">
        <v>107</v>
      </c>
      <c r="B63" s="63"/>
      <c r="C63" s="67">
        <f t="shared" ref="C63:P63" si="12">(C60-C62)</f>
        <v>0</v>
      </c>
      <c r="D63" s="67">
        <f t="shared" si="12"/>
        <v>0</v>
      </c>
      <c r="E63" s="67">
        <f t="shared" si="12"/>
        <v>0</v>
      </c>
      <c r="F63" s="67">
        <f t="shared" si="12"/>
        <v>0</v>
      </c>
      <c r="G63" s="67">
        <f t="shared" si="12"/>
        <v>0</v>
      </c>
      <c r="H63" s="67">
        <f t="shared" si="12"/>
        <v>0</v>
      </c>
      <c r="I63" s="67">
        <f t="shared" si="12"/>
        <v>0</v>
      </c>
      <c r="J63" s="67">
        <f t="shared" si="12"/>
        <v>0</v>
      </c>
      <c r="K63" s="67">
        <f t="shared" si="12"/>
        <v>0</v>
      </c>
      <c r="L63" s="67">
        <f t="shared" si="12"/>
        <v>0</v>
      </c>
      <c r="M63" s="67">
        <f t="shared" si="12"/>
        <v>0</v>
      </c>
      <c r="N63" s="67">
        <f t="shared" si="12"/>
        <v>0</v>
      </c>
      <c r="O63" s="67">
        <f t="shared" si="12"/>
        <v>0</v>
      </c>
      <c r="P63" s="68">
        <f t="shared" si="12"/>
        <v>0</v>
      </c>
    </row>
    <row r="64" spans="1:17" x14ac:dyDescent="0.2">
      <c r="A64" s="11"/>
      <c r="B64" s="12"/>
      <c r="C64" s="69"/>
      <c r="D64" s="69"/>
      <c r="E64" s="69"/>
      <c r="F64" s="69"/>
      <c r="G64" s="69"/>
      <c r="H64" s="69"/>
      <c r="I64" s="69"/>
      <c r="J64" s="69"/>
      <c r="K64" s="69"/>
      <c r="L64" s="69"/>
      <c r="M64" s="69"/>
      <c r="N64" s="69"/>
      <c r="O64" s="69"/>
      <c r="P64" s="70"/>
    </row>
    <row r="65" spans="1:16" x14ac:dyDescent="0.2">
      <c r="A65" s="64" t="s">
        <v>108</v>
      </c>
      <c r="B65" s="51"/>
      <c r="C65" s="71"/>
      <c r="D65" s="71"/>
      <c r="E65" s="71"/>
      <c r="F65" s="71"/>
      <c r="G65" s="71"/>
      <c r="H65" s="71"/>
      <c r="I65" s="71"/>
      <c r="J65" s="71"/>
      <c r="K65" s="71"/>
      <c r="L65" s="71"/>
      <c r="M65" s="71"/>
      <c r="N65" s="71"/>
      <c r="O65" s="71"/>
      <c r="P65" s="72"/>
    </row>
    <row r="66" spans="1:16" x14ac:dyDescent="0.2">
      <c r="A66" s="65" t="s">
        <v>109</v>
      </c>
      <c r="B66" s="48" t="s">
        <v>110</v>
      </c>
      <c r="C66" s="73"/>
      <c r="D66" s="73"/>
      <c r="E66" s="73"/>
      <c r="F66" s="73"/>
      <c r="G66" s="73"/>
      <c r="H66" s="73"/>
      <c r="I66" s="73"/>
      <c r="J66" s="73"/>
      <c r="K66" s="73"/>
      <c r="L66" s="73"/>
      <c r="M66" s="73"/>
      <c r="N66" s="73"/>
      <c r="O66" s="73"/>
      <c r="P66" s="74"/>
    </row>
    <row r="67" spans="1:16" x14ac:dyDescent="0.2">
      <c r="A67" s="66" t="s">
        <v>111</v>
      </c>
      <c r="B67" s="49" t="s">
        <v>112</v>
      </c>
      <c r="C67" s="73"/>
      <c r="D67" s="73"/>
      <c r="E67" s="73"/>
      <c r="F67" s="73"/>
      <c r="G67" s="73"/>
      <c r="H67" s="73"/>
      <c r="I67" s="73"/>
      <c r="J67" s="73"/>
      <c r="K67" s="73"/>
      <c r="L67" s="73"/>
      <c r="M67" s="73"/>
      <c r="N67" s="73"/>
      <c r="O67" s="73"/>
      <c r="P67" s="74"/>
    </row>
    <row r="68" spans="1:16" x14ac:dyDescent="0.2">
      <c r="A68" s="66" t="s">
        <v>113</v>
      </c>
      <c r="B68" s="49" t="s">
        <v>114</v>
      </c>
      <c r="C68" s="73"/>
      <c r="D68" s="73"/>
      <c r="E68" s="73"/>
      <c r="F68" s="73"/>
      <c r="G68" s="73"/>
      <c r="H68" s="73"/>
      <c r="I68" s="73"/>
      <c r="J68" s="73"/>
      <c r="K68" s="73"/>
      <c r="L68" s="73"/>
      <c r="M68" s="73"/>
      <c r="N68" s="73"/>
      <c r="O68" s="73"/>
      <c r="P68" s="75"/>
    </row>
    <row r="69" spans="1:16" x14ac:dyDescent="0.2">
      <c r="A69" s="62" t="s">
        <v>115</v>
      </c>
      <c r="B69" s="50"/>
      <c r="C69" s="210">
        <f t="shared" ref="C69:P69" si="13">(C66*1.5)+(C67*2)+(C68*2.5)</f>
        <v>0</v>
      </c>
      <c r="D69" s="210">
        <f t="shared" si="13"/>
        <v>0</v>
      </c>
      <c r="E69" s="210">
        <f t="shared" si="13"/>
        <v>0</v>
      </c>
      <c r="F69" s="210">
        <f t="shared" si="13"/>
        <v>0</v>
      </c>
      <c r="G69" s="210">
        <f t="shared" si="13"/>
        <v>0</v>
      </c>
      <c r="H69" s="210">
        <f t="shared" si="13"/>
        <v>0</v>
      </c>
      <c r="I69" s="210">
        <f t="shared" si="13"/>
        <v>0</v>
      </c>
      <c r="J69" s="210">
        <f t="shared" si="13"/>
        <v>0</v>
      </c>
      <c r="K69" s="210">
        <f t="shared" si="13"/>
        <v>0</v>
      </c>
      <c r="L69" s="210">
        <f t="shared" si="13"/>
        <v>0</v>
      </c>
      <c r="M69" s="210">
        <f t="shared" si="13"/>
        <v>0</v>
      </c>
      <c r="N69" s="210">
        <f t="shared" si="13"/>
        <v>0</v>
      </c>
      <c r="O69" s="210">
        <f t="shared" si="13"/>
        <v>0</v>
      </c>
      <c r="P69" s="211">
        <f t="shared" si="13"/>
        <v>0</v>
      </c>
    </row>
    <row r="70" spans="1:16" x14ac:dyDescent="0.2">
      <c r="A70" s="11"/>
      <c r="B70" s="12"/>
      <c r="C70" s="12"/>
      <c r="D70" s="12"/>
      <c r="E70" s="12"/>
      <c r="F70" s="12"/>
      <c r="G70" s="12"/>
      <c r="H70" s="12"/>
      <c r="I70" s="12"/>
      <c r="J70" s="12"/>
      <c r="K70" s="12"/>
      <c r="L70" s="12"/>
      <c r="M70" s="12"/>
      <c r="N70" s="12"/>
      <c r="O70" s="12"/>
      <c r="P70" s="14"/>
    </row>
    <row r="71" spans="1:16" ht="13.5" thickBot="1" x14ac:dyDescent="0.25">
      <c r="A71" s="11"/>
      <c r="B71" s="42"/>
      <c r="C71" s="12"/>
      <c r="D71" s="12"/>
      <c r="E71" s="12"/>
      <c r="F71" s="12"/>
      <c r="G71" s="12"/>
      <c r="H71" s="12"/>
      <c r="I71" s="12"/>
      <c r="J71" s="12"/>
      <c r="K71" s="12"/>
      <c r="L71" s="12"/>
      <c r="M71" s="12"/>
      <c r="N71" s="12"/>
      <c r="O71" s="12"/>
      <c r="P71" s="14"/>
    </row>
    <row r="72" spans="1:16" x14ac:dyDescent="0.2">
      <c r="A72" s="11"/>
      <c r="B72" s="12"/>
      <c r="C72" s="12"/>
      <c r="D72" s="12"/>
      <c r="E72" s="12"/>
      <c r="F72" s="31"/>
      <c r="G72" s="12"/>
      <c r="H72" s="26"/>
      <c r="I72" s="27"/>
      <c r="J72" s="27"/>
      <c r="K72" s="27"/>
      <c r="L72" s="28"/>
      <c r="M72" s="12"/>
      <c r="N72" s="12"/>
      <c r="O72" s="12"/>
      <c r="P72" s="14"/>
    </row>
    <row r="73" spans="1:16" x14ac:dyDescent="0.2">
      <c r="A73" s="32" t="s">
        <v>88</v>
      </c>
      <c r="B73" s="33"/>
      <c r="C73" s="33"/>
      <c r="D73" s="33"/>
      <c r="E73" s="33"/>
      <c r="F73" s="12" t="s">
        <v>89</v>
      </c>
      <c r="G73" s="12"/>
      <c r="H73" s="43" t="s">
        <v>116</v>
      </c>
      <c r="I73" s="12"/>
      <c r="J73" s="12"/>
      <c r="K73" s="13"/>
      <c r="L73" s="30"/>
      <c r="M73" s="12"/>
      <c r="N73" s="12"/>
      <c r="O73" s="12"/>
      <c r="P73" s="14"/>
    </row>
    <row r="74" spans="1:16" x14ac:dyDescent="0.2">
      <c r="A74" s="11" t="s">
        <v>117</v>
      </c>
      <c r="B74" s="12"/>
      <c r="C74" s="12"/>
      <c r="D74" s="12"/>
      <c r="E74" s="12"/>
      <c r="F74" s="12"/>
      <c r="G74" s="12"/>
      <c r="H74" s="29"/>
      <c r="I74" s="12"/>
      <c r="J74" s="12"/>
      <c r="K74" s="12"/>
      <c r="L74" s="30"/>
      <c r="M74" s="12"/>
      <c r="N74" s="12"/>
      <c r="O74" s="12"/>
      <c r="P74" s="14"/>
    </row>
    <row r="75" spans="1:16" x14ac:dyDescent="0.2">
      <c r="A75" s="11"/>
      <c r="B75" s="12"/>
      <c r="C75" s="12"/>
      <c r="D75" s="12"/>
      <c r="E75" s="12"/>
      <c r="F75" s="12"/>
      <c r="G75" s="12"/>
      <c r="H75" s="34" t="s">
        <v>118</v>
      </c>
      <c r="I75" s="12"/>
      <c r="J75" s="12"/>
      <c r="K75" s="52">
        <f>L4</f>
        <v>0</v>
      </c>
      <c r="L75" s="30"/>
      <c r="M75" s="12"/>
      <c r="N75" s="12"/>
      <c r="O75" s="12"/>
      <c r="P75" s="14"/>
    </row>
    <row r="76" spans="1:16" x14ac:dyDescent="0.2">
      <c r="A76" s="11"/>
      <c r="B76" s="12"/>
      <c r="C76" s="12"/>
      <c r="D76" s="12"/>
      <c r="E76" s="12"/>
      <c r="F76" s="12"/>
      <c r="G76" s="12"/>
      <c r="H76" s="34" t="s">
        <v>119</v>
      </c>
      <c r="I76" s="12"/>
      <c r="J76" s="12"/>
      <c r="K76" s="52">
        <f>SUM(C69:P69)</f>
        <v>0</v>
      </c>
      <c r="L76" s="30"/>
      <c r="M76" s="12"/>
      <c r="N76" s="12"/>
      <c r="O76" s="12"/>
      <c r="P76" s="14"/>
    </row>
    <row r="77" spans="1:16" x14ac:dyDescent="0.2">
      <c r="A77" s="11"/>
      <c r="B77" s="12"/>
      <c r="C77" s="12"/>
      <c r="D77" s="12"/>
      <c r="E77" s="12"/>
      <c r="F77" s="31"/>
      <c r="G77" s="12"/>
      <c r="H77" s="34" t="s">
        <v>120</v>
      </c>
      <c r="I77" s="12"/>
      <c r="J77" s="12"/>
      <c r="K77" s="52">
        <f>N39</f>
        <v>0</v>
      </c>
      <c r="L77" s="30"/>
      <c r="M77" s="12"/>
      <c r="N77" s="12"/>
      <c r="O77" s="12"/>
      <c r="P77" s="14"/>
    </row>
    <row r="78" spans="1:16" x14ac:dyDescent="0.2">
      <c r="A78" s="32" t="s">
        <v>121</v>
      </c>
      <c r="B78" s="33"/>
      <c r="C78" s="33"/>
      <c r="D78" s="33"/>
      <c r="E78" s="33"/>
      <c r="F78" s="33" t="s">
        <v>89</v>
      </c>
      <c r="G78" s="12"/>
      <c r="H78" s="34" t="s">
        <v>122</v>
      </c>
      <c r="I78" s="12"/>
      <c r="J78" s="12"/>
      <c r="K78" s="52">
        <f>K75+K76-K77</f>
        <v>0</v>
      </c>
      <c r="L78" s="30"/>
      <c r="M78" s="12"/>
      <c r="N78" s="12"/>
      <c r="O78" s="12"/>
      <c r="P78" s="14"/>
    </row>
    <row r="79" spans="1:16" x14ac:dyDescent="0.2">
      <c r="A79" s="11" t="s">
        <v>100</v>
      </c>
      <c r="B79" s="12"/>
      <c r="C79" s="12"/>
      <c r="D79" s="12"/>
      <c r="E79" s="12"/>
      <c r="F79" s="12"/>
      <c r="G79" s="12"/>
      <c r="H79" s="29"/>
      <c r="I79" s="12"/>
      <c r="J79" s="12"/>
      <c r="K79" s="54"/>
      <c r="L79" s="30"/>
      <c r="M79" s="12"/>
      <c r="N79" s="12"/>
      <c r="O79" s="12"/>
      <c r="P79" s="14"/>
    </row>
    <row r="80" spans="1:16" x14ac:dyDescent="0.2">
      <c r="A80" s="11"/>
      <c r="B80" s="12"/>
      <c r="C80" s="12"/>
      <c r="D80" s="12"/>
      <c r="E80" s="12"/>
      <c r="F80" s="12"/>
      <c r="G80" s="12"/>
      <c r="H80" s="55" t="s">
        <v>123</v>
      </c>
      <c r="I80" s="12"/>
      <c r="J80" s="12"/>
      <c r="K80" s="52">
        <f>SUM(C62:P62)</f>
        <v>0</v>
      </c>
      <c r="L80" s="30"/>
      <c r="M80" s="12"/>
      <c r="N80" s="12"/>
      <c r="O80" s="12"/>
      <c r="P80" s="14"/>
    </row>
    <row r="81" spans="1:16" ht="13.5" thickBot="1" x14ac:dyDescent="0.25">
      <c r="A81" s="11"/>
      <c r="B81" s="12"/>
      <c r="C81" s="12"/>
      <c r="D81" s="12"/>
      <c r="E81" s="12"/>
      <c r="F81" s="12"/>
      <c r="G81" s="12"/>
      <c r="H81" s="36"/>
      <c r="I81" s="37"/>
      <c r="J81" s="37"/>
      <c r="K81" s="37"/>
      <c r="L81" s="38"/>
      <c r="M81" s="12"/>
      <c r="N81" s="12"/>
      <c r="O81" s="12"/>
      <c r="P81" s="14"/>
    </row>
    <row r="82" spans="1:16" ht="13.5" thickBot="1" x14ac:dyDescent="0.25">
      <c r="A82" s="39"/>
      <c r="B82" s="40"/>
      <c r="C82" s="40"/>
      <c r="D82" s="40"/>
      <c r="E82" s="40"/>
      <c r="F82" s="40"/>
      <c r="G82" s="40"/>
      <c r="H82" s="40"/>
      <c r="I82" s="40"/>
      <c r="J82" s="40"/>
      <c r="K82" s="40"/>
      <c r="L82" s="40"/>
      <c r="M82" s="40"/>
      <c r="N82" s="40"/>
      <c r="O82" s="40"/>
      <c r="P82" s="41"/>
    </row>
    <row r="83" spans="1:16" ht="13.5" thickTop="1" x14ac:dyDescent="0.2"/>
    <row r="85" spans="1:16" x14ac:dyDescent="0.2">
      <c r="D85" s="56"/>
    </row>
    <row r="86" spans="1:16" x14ac:dyDescent="0.2">
      <c r="D86" s="56"/>
    </row>
    <row r="87" spans="1:16" x14ac:dyDescent="0.2">
      <c r="D87" s="56"/>
    </row>
    <row r="88" spans="1:16" x14ac:dyDescent="0.2">
      <c r="D88" s="56"/>
    </row>
    <row r="89" spans="1:16" x14ac:dyDescent="0.2">
      <c r="D89" s="56"/>
    </row>
  </sheetData>
  <sheetProtection algorithmName="SHA-512" hashValue="AhTYL+5xuvQnE/+GIs932pT/0FKZGDNO8K2YyZYi1UP/ACFLMhSEQqU+ayUwUPqiTv0a1QObeO3n+dPQDCD5RQ==" saltValue="qNTSeSNOFk9ySnw6e1gEBg==" spinCount="100000" sheet="1" objects="1" scenarios="1"/>
  <mergeCells count="7">
    <mergeCell ref="D3:G3"/>
    <mergeCell ref="D5:G5"/>
    <mergeCell ref="M2:P2"/>
    <mergeCell ref="J34:M34"/>
    <mergeCell ref="M3:P3"/>
    <mergeCell ref="M4:P4"/>
    <mergeCell ref="M5:P5"/>
  </mergeCells>
  <hyperlinks>
    <hyperlink ref="M4:M5" r:id="rId1" display="     View Leave and " xr:uid="{DBBF8D41-B5D5-421D-B0D7-A1B1FC19B6C6}"/>
    <hyperlink ref="M3" r:id="rId2" display="ESS to apply for Leave" xr:uid="{4DB24C0E-3288-468E-92A9-BF9A295BDD2A}"/>
    <hyperlink ref="M4" r:id="rId3" display="View Leave, Attendance and " xr:uid="{8C2E7F84-ACC5-4D79-B520-790D0FAD4E9E}"/>
    <hyperlink ref="M5" r:id="rId4" display="Overtime Policies (HUPP 5.6)" xr:uid="{73E9409D-2AD5-497E-A0CA-F6A719A63CC0}"/>
    <hyperlink ref="M4:P4" r:id="rId5" display="Leave Entitlements" xr:uid="{022EC194-A67B-41DC-8B75-1B648908204C}"/>
    <hyperlink ref="M5:P5" r:id="rId6" display="Attendance, Hours of Work and Overtime Procedures" xr:uid="{BC00595F-3113-4100-A078-AA7B3282A444}"/>
    <hyperlink ref="M3:P3" r:id="rId7" display="Workday to apply for Leave" xr:uid="{A0AD4E31-15DD-4DA6-86DF-203F4417D986}"/>
  </hyperlinks>
  <pageMargins left="0.2" right="0.23" top="0.37" bottom="0.2" header="0.35" footer="0.2"/>
  <pageSetup paperSize="9" scale="94" fitToHeight="2" orientation="landscape" horizontalDpi="4294967295" verticalDpi="4294967295" r:id="rId8"/>
  <headerFooter alignWithMargins="0"/>
  <rowBreaks count="1" manualBreakCount="1">
    <brk id="44" max="16383" man="1"/>
  </rowBreaks>
  <drawing r:id="rId9"/>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D4A2D0-D863-436D-8744-C8116E4AAC71}">
  <sheetPr>
    <tabColor theme="5"/>
    <pageSetUpPr autoPageBreaks="0"/>
  </sheetPr>
  <dimension ref="A1:Q89"/>
  <sheetViews>
    <sheetView zoomScaleNormal="100" workbookViewId="0">
      <selection activeCell="R13" sqref="R13"/>
    </sheetView>
  </sheetViews>
  <sheetFormatPr defaultColWidth="11.42578125" defaultRowHeight="12.75" x14ac:dyDescent="0.2"/>
  <sheetData>
    <row r="1" spans="1:17" ht="22.5" customHeight="1" x14ac:dyDescent="0.25">
      <c r="A1" s="155"/>
      <c r="B1" s="27"/>
      <c r="C1" s="156" t="s">
        <v>0</v>
      </c>
      <c r="D1" s="27"/>
      <c r="E1" s="27"/>
      <c r="F1" s="27"/>
      <c r="G1" s="157"/>
      <c r="H1" s="158"/>
      <c r="I1" s="159"/>
      <c r="J1" s="158"/>
      <c r="K1" s="160"/>
      <c r="L1" s="27"/>
      <c r="M1" s="27"/>
      <c r="N1" s="27"/>
      <c r="O1" s="27"/>
      <c r="P1" s="28"/>
    </row>
    <row r="2" spans="1:17" ht="12.75" customHeight="1" x14ac:dyDescent="0.2">
      <c r="A2" s="60"/>
      <c r="B2" s="12"/>
      <c r="C2" s="184" t="s">
        <v>36</v>
      </c>
      <c r="D2" s="185">
        <f>SUM('17Dec-30Dec'!D2,14)</f>
        <v>43464</v>
      </c>
      <c r="E2" s="186" t="s">
        <v>37</v>
      </c>
      <c r="F2" s="187"/>
      <c r="G2" s="188"/>
      <c r="H2" s="189" t="s">
        <v>38</v>
      </c>
      <c r="I2" s="190"/>
      <c r="J2" s="190"/>
      <c r="K2" s="190"/>
      <c r="L2" s="191">
        <f>+'17Dec-30Dec'!K41</f>
        <v>-75.520833333333314</v>
      </c>
      <c r="M2" s="306" t="s">
        <v>39</v>
      </c>
      <c r="N2" s="307"/>
      <c r="O2" s="307"/>
      <c r="P2" s="308"/>
    </row>
    <row r="3" spans="1:17" ht="12.75" customHeight="1" x14ac:dyDescent="0.2">
      <c r="A3" s="60"/>
      <c r="B3" s="12"/>
      <c r="C3" s="118" t="s">
        <v>40</v>
      </c>
      <c r="D3" s="302" t="str">
        <f>'3Dec-16Dec'!D3</f>
        <v>Your Name Goes here</v>
      </c>
      <c r="E3" s="303"/>
      <c r="F3" s="303"/>
      <c r="G3" s="304"/>
      <c r="H3" s="122"/>
      <c r="I3" s="120"/>
      <c r="J3" s="120"/>
      <c r="K3" s="120"/>
      <c r="L3" s="121"/>
      <c r="M3" s="309" t="s">
        <v>42</v>
      </c>
      <c r="N3" s="310"/>
      <c r="O3" s="310"/>
      <c r="P3" s="311"/>
    </row>
    <row r="4" spans="1:17" x14ac:dyDescent="0.2">
      <c r="A4" s="60"/>
      <c r="B4" s="12"/>
      <c r="C4" s="118" t="s">
        <v>43</v>
      </c>
      <c r="D4" s="149" t="str">
        <f>+'3Dec-16Dec'!D4</f>
        <v>Pos no.</v>
      </c>
      <c r="E4" s="150"/>
      <c r="F4" s="214" t="s">
        <v>127</v>
      </c>
      <c r="G4" s="151" t="str">
        <f>'3Dec-16Dec'!G4</f>
        <v>Emp ID</v>
      </c>
      <c r="H4" s="122" t="s">
        <v>47</v>
      </c>
      <c r="I4" s="122"/>
      <c r="J4" s="120"/>
      <c r="K4" s="120"/>
      <c r="L4" s="123">
        <f>'17Dec-30Dec'!K78</f>
        <v>0</v>
      </c>
      <c r="M4" s="309" t="s">
        <v>48</v>
      </c>
      <c r="N4" s="310"/>
      <c r="O4" s="310"/>
      <c r="P4" s="311"/>
    </row>
    <row r="5" spans="1:17" ht="13.5" customHeight="1" x14ac:dyDescent="0.2">
      <c r="A5" s="60"/>
      <c r="B5" s="12"/>
      <c r="C5" s="192" t="s">
        <v>49</v>
      </c>
      <c r="D5" s="315" t="str">
        <f>+'3Dec-16Dec'!D5</f>
        <v>Your Unit Name goes here</v>
      </c>
      <c r="E5" s="316"/>
      <c r="F5" s="316"/>
      <c r="G5" s="317"/>
      <c r="H5" s="193" t="s">
        <v>51</v>
      </c>
      <c r="I5" s="193"/>
      <c r="J5" s="194"/>
      <c r="K5" s="194"/>
      <c r="L5" s="195" t="str">
        <f>'17Dec-30Dec'!L5</f>
        <v>FLEX</v>
      </c>
      <c r="M5" s="312" t="s">
        <v>53</v>
      </c>
      <c r="N5" s="313"/>
      <c r="O5" s="313"/>
      <c r="P5" s="314"/>
    </row>
    <row r="6" spans="1:17" x14ac:dyDescent="0.2">
      <c r="A6" s="60"/>
      <c r="B6" s="13"/>
      <c r="C6" s="182" t="s">
        <v>54</v>
      </c>
      <c r="D6" s="146" t="s">
        <v>55</v>
      </c>
      <c r="E6" s="146" t="s">
        <v>56</v>
      </c>
      <c r="F6" s="146" t="s">
        <v>57</v>
      </c>
      <c r="G6" s="146" t="s">
        <v>58</v>
      </c>
      <c r="H6" s="146" t="s">
        <v>59</v>
      </c>
      <c r="I6" s="146" t="s">
        <v>60</v>
      </c>
      <c r="J6" s="146" t="s">
        <v>54</v>
      </c>
      <c r="K6" s="146" t="s">
        <v>55</v>
      </c>
      <c r="L6" s="146" t="s">
        <v>56</v>
      </c>
      <c r="M6" s="146" t="s">
        <v>57</v>
      </c>
      <c r="N6" s="146" t="s">
        <v>58</v>
      </c>
      <c r="O6" s="146" t="s">
        <v>59</v>
      </c>
      <c r="P6" s="183" t="s">
        <v>60</v>
      </c>
    </row>
    <row r="7" spans="1:17" ht="13.5" thickBot="1" x14ac:dyDescent="0.25">
      <c r="A7" s="60"/>
      <c r="B7" s="13"/>
      <c r="C7" s="114">
        <f>D2</f>
        <v>43464</v>
      </c>
      <c r="D7" s="115">
        <f>$C$7+1</f>
        <v>43465</v>
      </c>
      <c r="E7" s="115">
        <f>$C$7+2</f>
        <v>43466</v>
      </c>
      <c r="F7" s="115">
        <f>$C$7+3</f>
        <v>43467</v>
      </c>
      <c r="G7" s="115">
        <f>$C$7+4</f>
        <v>43468</v>
      </c>
      <c r="H7" s="115">
        <f>$C$7+5</f>
        <v>43469</v>
      </c>
      <c r="I7" s="115">
        <f>$C$7+6</f>
        <v>43470</v>
      </c>
      <c r="J7" s="115">
        <f>$C$7+7</f>
        <v>43471</v>
      </c>
      <c r="K7" s="115">
        <f>$C$7+8</f>
        <v>43472</v>
      </c>
      <c r="L7" s="115">
        <f>$C$7+9</f>
        <v>43473</v>
      </c>
      <c r="M7" s="115">
        <f>$C$7+10</f>
        <v>43474</v>
      </c>
      <c r="N7" s="115">
        <f>$C$7+11</f>
        <v>43475</v>
      </c>
      <c r="O7" s="115">
        <f>$C$7+12</f>
        <v>43476</v>
      </c>
      <c r="P7" s="162">
        <f>$C$7+13</f>
        <v>43477</v>
      </c>
      <c r="Q7" s="1"/>
    </row>
    <row r="8" spans="1:17" ht="13.5" thickBot="1" x14ac:dyDescent="0.25">
      <c r="A8" s="118" t="s">
        <v>61</v>
      </c>
      <c r="B8" s="120"/>
      <c r="C8" s="220">
        <f>'17Dec-30Dec'!C8</f>
        <v>0</v>
      </c>
      <c r="D8" s="227">
        <f>'17Dec-30Dec'!D8</f>
        <v>0</v>
      </c>
      <c r="E8" s="230">
        <f>'17Dec-30Dec'!E8</f>
        <v>0.30208333333333331</v>
      </c>
      <c r="F8" s="228">
        <f>'17Dec-30Dec'!F8</f>
        <v>0.30208333333333331</v>
      </c>
      <c r="G8" s="230">
        <f>'17Dec-30Dec'!G8</f>
        <v>0.30208333333333331</v>
      </c>
      <c r="H8" s="228">
        <f>'17Dec-30Dec'!H8</f>
        <v>0.30208333333333331</v>
      </c>
      <c r="I8" s="230">
        <f>'17Dec-30Dec'!I8</f>
        <v>0.30208333333333331</v>
      </c>
      <c r="J8" s="227">
        <f>'17Dec-30Dec'!J8</f>
        <v>0</v>
      </c>
      <c r="K8" s="227">
        <f>'17Dec-30Dec'!K8</f>
        <v>0</v>
      </c>
      <c r="L8" s="230">
        <f>'17Dec-30Dec'!L8</f>
        <v>0.30208333333333331</v>
      </c>
      <c r="M8" s="228">
        <f>'17Dec-30Dec'!M8</f>
        <v>0.30208333333333331</v>
      </c>
      <c r="N8" s="230">
        <f>'17Dec-30Dec'!N8</f>
        <v>0.30208333333333331</v>
      </c>
      <c r="O8" s="228">
        <f>'17Dec-30Dec'!O8</f>
        <v>0.30208333333333331</v>
      </c>
      <c r="P8" s="230">
        <f>'17Dec-30Dec'!P8</f>
        <v>0.30208333333333331</v>
      </c>
      <c r="Q8" s="1"/>
    </row>
    <row r="9" spans="1:17" x14ac:dyDescent="0.2">
      <c r="A9" s="163" t="s">
        <v>62</v>
      </c>
      <c r="B9" s="98" t="s">
        <v>63</v>
      </c>
      <c r="C9" s="221">
        <v>0</v>
      </c>
      <c r="D9" s="221">
        <v>0</v>
      </c>
      <c r="E9" s="231">
        <v>0</v>
      </c>
      <c r="F9" s="229">
        <v>0</v>
      </c>
      <c r="G9" s="231">
        <v>0</v>
      </c>
      <c r="H9" s="229">
        <v>0</v>
      </c>
      <c r="I9" s="231">
        <v>0</v>
      </c>
      <c r="J9" s="221">
        <v>0</v>
      </c>
      <c r="K9" s="221">
        <v>0</v>
      </c>
      <c r="L9" s="231">
        <v>0</v>
      </c>
      <c r="M9" s="229">
        <v>0</v>
      </c>
      <c r="N9" s="231">
        <v>0</v>
      </c>
      <c r="O9" s="229">
        <v>0</v>
      </c>
      <c r="P9" s="231">
        <v>0</v>
      </c>
    </row>
    <row r="10" spans="1:17" x14ac:dyDescent="0.2">
      <c r="A10" s="164"/>
      <c r="B10" s="98" t="s">
        <v>64</v>
      </c>
      <c r="C10" s="221">
        <v>0</v>
      </c>
      <c r="D10" s="221">
        <v>0</v>
      </c>
      <c r="E10" s="231">
        <v>0</v>
      </c>
      <c r="F10" s="229">
        <v>0</v>
      </c>
      <c r="G10" s="231">
        <v>0</v>
      </c>
      <c r="H10" s="229">
        <v>0</v>
      </c>
      <c r="I10" s="231">
        <v>0</v>
      </c>
      <c r="J10" s="221">
        <v>0</v>
      </c>
      <c r="K10" s="221">
        <v>0</v>
      </c>
      <c r="L10" s="231">
        <v>0</v>
      </c>
      <c r="M10" s="229">
        <v>0</v>
      </c>
      <c r="N10" s="231">
        <v>0</v>
      </c>
      <c r="O10" s="229">
        <v>0</v>
      </c>
      <c r="P10" s="231">
        <v>0</v>
      </c>
    </row>
    <row r="11" spans="1:17" x14ac:dyDescent="0.2">
      <c r="A11" s="164"/>
      <c r="B11" s="98" t="s">
        <v>63</v>
      </c>
      <c r="C11" s="221"/>
      <c r="D11" s="221"/>
      <c r="E11" s="231"/>
      <c r="F11" s="229"/>
      <c r="G11" s="231"/>
      <c r="H11" s="229"/>
      <c r="I11" s="231"/>
      <c r="J11" s="221"/>
      <c r="K11" s="221"/>
      <c r="L11" s="231"/>
      <c r="M11" s="229"/>
      <c r="N11" s="231"/>
      <c r="O11" s="229"/>
      <c r="P11" s="236"/>
    </row>
    <row r="12" spans="1:17" x14ac:dyDescent="0.2">
      <c r="A12" s="164"/>
      <c r="B12" s="98" t="s">
        <v>64</v>
      </c>
      <c r="C12" s="221"/>
      <c r="D12" s="221"/>
      <c r="E12" s="231"/>
      <c r="F12" s="229"/>
      <c r="G12" s="231"/>
      <c r="H12" s="229"/>
      <c r="I12" s="231"/>
      <c r="J12" s="221"/>
      <c r="K12" s="221"/>
      <c r="L12" s="231"/>
      <c r="M12" s="229"/>
      <c r="N12" s="231"/>
      <c r="O12" s="229"/>
      <c r="P12" s="236"/>
    </row>
    <row r="13" spans="1:17" ht="13.5" thickBot="1" x14ac:dyDescent="0.25">
      <c r="A13" s="165"/>
      <c r="B13" s="99" t="s">
        <v>65</v>
      </c>
      <c r="C13" s="100">
        <f t="shared" ref="C13:P13" si="0">(C10-C9)+(C12-C11)</f>
        <v>0</v>
      </c>
      <c r="D13" s="100">
        <f t="shared" si="0"/>
        <v>0</v>
      </c>
      <c r="E13" s="100">
        <f t="shared" si="0"/>
        <v>0</v>
      </c>
      <c r="F13" s="100">
        <f t="shared" si="0"/>
        <v>0</v>
      </c>
      <c r="G13" s="100">
        <f t="shared" si="0"/>
        <v>0</v>
      </c>
      <c r="H13" s="100">
        <f t="shared" si="0"/>
        <v>0</v>
      </c>
      <c r="I13" s="100">
        <f t="shared" si="0"/>
        <v>0</v>
      </c>
      <c r="J13" s="100">
        <f t="shared" si="0"/>
        <v>0</v>
      </c>
      <c r="K13" s="100">
        <f t="shared" si="0"/>
        <v>0</v>
      </c>
      <c r="L13" s="100">
        <f t="shared" si="0"/>
        <v>0</v>
      </c>
      <c r="M13" s="100">
        <f t="shared" si="0"/>
        <v>0</v>
      </c>
      <c r="N13" s="100">
        <f t="shared" si="0"/>
        <v>0</v>
      </c>
      <c r="O13" s="100">
        <f t="shared" si="0"/>
        <v>0</v>
      </c>
      <c r="P13" s="166">
        <f t="shared" si="0"/>
        <v>0</v>
      </c>
    </row>
    <row r="14" spans="1:17" x14ac:dyDescent="0.2">
      <c r="A14" s="167" t="s">
        <v>66</v>
      </c>
      <c r="B14" s="101" t="s">
        <v>63</v>
      </c>
      <c r="C14" s="222">
        <v>0</v>
      </c>
      <c r="D14" s="222">
        <v>0</v>
      </c>
      <c r="E14" s="232">
        <v>0</v>
      </c>
      <c r="F14" s="240">
        <v>0</v>
      </c>
      <c r="G14" s="232">
        <v>0</v>
      </c>
      <c r="H14" s="240">
        <v>0</v>
      </c>
      <c r="I14" s="232">
        <v>0</v>
      </c>
      <c r="J14" s="222">
        <v>0</v>
      </c>
      <c r="K14" s="222">
        <v>0</v>
      </c>
      <c r="L14" s="231">
        <v>0</v>
      </c>
      <c r="M14" s="240">
        <v>0</v>
      </c>
      <c r="N14" s="231">
        <v>0</v>
      </c>
      <c r="O14" s="240">
        <v>0</v>
      </c>
      <c r="P14" s="231">
        <v>0</v>
      </c>
    </row>
    <row r="15" spans="1:17" x14ac:dyDescent="0.2">
      <c r="A15" s="164"/>
      <c r="B15" s="98" t="s">
        <v>64</v>
      </c>
      <c r="C15" s="221">
        <v>0</v>
      </c>
      <c r="D15" s="221">
        <v>0</v>
      </c>
      <c r="E15" s="231">
        <v>0</v>
      </c>
      <c r="F15" s="229">
        <v>0</v>
      </c>
      <c r="G15" s="231">
        <v>0</v>
      </c>
      <c r="H15" s="229">
        <v>0</v>
      </c>
      <c r="I15" s="231">
        <v>0</v>
      </c>
      <c r="J15" s="221">
        <v>0</v>
      </c>
      <c r="K15" s="221">
        <v>0</v>
      </c>
      <c r="L15" s="231">
        <v>0</v>
      </c>
      <c r="M15" s="229">
        <v>0</v>
      </c>
      <c r="N15" s="231">
        <v>0</v>
      </c>
      <c r="O15" s="229">
        <v>0</v>
      </c>
      <c r="P15" s="231">
        <v>0</v>
      </c>
    </row>
    <row r="16" spans="1:17" x14ac:dyDescent="0.2">
      <c r="A16" s="164"/>
      <c r="B16" s="98" t="s">
        <v>63</v>
      </c>
      <c r="C16" s="221"/>
      <c r="D16" s="221"/>
      <c r="E16" s="231"/>
      <c r="F16" s="229"/>
      <c r="G16" s="231"/>
      <c r="H16" s="229"/>
      <c r="I16" s="231"/>
      <c r="J16" s="221"/>
      <c r="K16" s="221"/>
      <c r="L16" s="231"/>
      <c r="M16" s="229"/>
      <c r="N16" s="231"/>
      <c r="O16" s="229"/>
      <c r="P16" s="236"/>
    </row>
    <row r="17" spans="1:16" x14ac:dyDescent="0.2">
      <c r="A17" s="164"/>
      <c r="B17" s="98" t="s">
        <v>64</v>
      </c>
      <c r="C17" s="221"/>
      <c r="D17" s="221"/>
      <c r="E17" s="231"/>
      <c r="F17" s="229"/>
      <c r="G17" s="231"/>
      <c r="H17" s="229"/>
      <c r="I17" s="231"/>
      <c r="J17" s="221"/>
      <c r="K17" s="221"/>
      <c r="L17" s="231"/>
      <c r="M17" s="229"/>
      <c r="N17" s="231"/>
      <c r="O17" s="229"/>
      <c r="P17" s="236"/>
    </row>
    <row r="18" spans="1:16" ht="13.5" thickBot="1" x14ac:dyDescent="0.25">
      <c r="A18" s="164"/>
      <c r="B18" s="102" t="s">
        <v>65</v>
      </c>
      <c r="C18" s="100">
        <f t="shared" ref="C18:P18" si="1">(C15-C14)+(C17-C16)</f>
        <v>0</v>
      </c>
      <c r="D18" s="100">
        <f t="shared" si="1"/>
        <v>0</v>
      </c>
      <c r="E18" s="100">
        <f t="shared" si="1"/>
        <v>0</v>
      </c>
      <c r="F18" s="100">
        <f t="shared" si="1"/>
        <v>0</v>
      </c>
      <c r="G18" s="100">
        <f t="shared" si="1"/>
        <v>0</v>
      </c>
      <c r="H18" s="100">
        <f t="shared" si="1"/>
        <v>0</v>
      </c>
      <c r="I18" s="100">
        <f t="shared" si="1"/>
        <v>0</v>
      </c>
      <c r="J18" s="100">
        <f t="shared" si="1"/>
        <v>0</v>
      </c>
      <c r="K18" s="100">
        <f t="shared" si="1"/>
        <v>0</v>
      </c>
      <c r="L18" s="100">
        <f t="shared" si="1"/>
        <v>0</v>
      </c>
      <c r="M18" s="100">
        <f t="shared" si="1"/>
        <v>0</v>
      </c>
      <c r="N18" s="100">
        <f t="shared" si="1"/>
        <v>0</v>
      </c>
      <c r="O18" s="100">
        <f t="shared" si="1"/>
        <v>0</v>
      </c>
      <c r="P18" s="166">
        <f t="shared" si="1"/>
        <v>0</v>
      </c>
    </row>
    <row r="19" spans="1:16" ht="13.5" thickBot="1" x14ac:dyDescent="0.25">
      <c r="A19" s="168" t="s">
        <v>67</v>
      </c>
      <c r="B19" s="103"/>
      <c r="C19" s="104">
        <f t="shared" ref="C19:P19" si="2">C13+C18</f>
        <v>0</v>
      </c>
      <c r="D19" s="104">
        <f t="shared" si="2"/>
        <v>0</v>
      </c>
      <c r="E19" s="104">
        <f t="shared" si="2"/>
        <v>0</v>
      </c>
      <c r="F19" s="104">
        <f t="shared" si="2"/>
        <v>0</v>
      </c>
      <c r="G19" s="104">
        <f t="shared" si="2"/>
        <v>0</v>
      </c>
      <c r="H19" s="104">
        <f t="shared" si="2"/>
        <v>0</v>
      </c>
      <c r="I19" s="104">
        <f t="shared" si="2"/>
        <v>0</v>
      </c>
      <c r="J19" s="104">
        <f t="shared" si="2"/>
        <v>0</v>
      </c>
      <c r="K19" s="104">
        <f t="shared" si="2"/>
        <v>0</v>
      </c>
      <c r="L19" s="104">
        <f t="shared" si="2"/>
        <v>0</v>
      </c>
      <c r="M19" s="104">
        <f t="shared" si="2"/>
        <v>0</v>
      </c>
      <c r="N19" s="104">
        <f t="shared" si="2"/>
        <v>0</v>
      </c>
      <c r="O19" s="104">
        <f t="shared" si="2"/>
        <v>0</v>
      </c>
      <c r="P19" s="169">
        <f t="shared" si="2"/>
        <v>0</v>
      </c>
    </row>
    <row r="20" spans="1:16" x14ac:dyDescent="0.2">
      <c r="A20" s="164"/>
      <c r="B20" s="105" t="s">
        <v>68</v>
      </c>
      <c r="C20" s="221"/>
      <c r="D20" s="221"/>
      <c r="E20" s="231"/>
      <c r="F20" s="229"/>
      <c r="G20" s="231"/>
      <c r="H20" s="229"/>
      <c r="I20" s="231"/>
      <c r="J20" s="221"/>
      <c r="K20" s="221"/>
      <c r="L20" s="231"/>
      <c r="M20" s="229"/>
      <c r="N20" s="231"/>
      <c r="O20" s="229"/>
      <c r="P20" s="236"/>
    </row>
    <row r="21" spans="1:16" x14ac:dyDescent="0.2">
      <c r="A21" s="167" t="s">
        <v>70</v>
      </c>
      <c r="B21" s="105" t="s">
        <v>71</v>
      </c>
      <c r="C21" s="221"/>
      <c r="D21" s="221"/>
      <c r="E21" s="231"/>
      <c r="F21" s="229"/>
      <c r="G21" s="231"/>
      <c r="H21" s="229"/>
      <c r="I21" s="231"/>
      <c r="J21" s="221"/>
      <c r="K21" s="221"/>
      <c r="L21" s="231"/>
      <c r="M21" s="229"/>
      <c r="N21" s="231"/>
      <c r="O21" s="229"/>
      <c r="P21" s="236"/>
    </row>
    <row r="22" spans="1:16" x14ac:dyDescent="0.2">
      <c r="A22" s="167" t="s">
        <v>72</v>
      </c>
      <c r="B22" s="105" t="s">
        <v>73</v>
      </c>
      <c r="C22" s="221"/>
      <c r="D22" s="221"/>
      <c r="E22" s="231"/>
      <c r="F22" s="229"/>
      <c r="G22" s="231"/>
      <c r="H22" s="229"/>
      <c r="I22" s="231"/>
      <c r="J22" s="221"/>
      <c r="K22" s="221"/>
      <c r="L22" s="231"/>
      <c r="M22" s="229"/>
      <c r="N22" s="231"/>
      <c r="O22" s="229"/>
      <c r="P22" s="236"/>
    </row>
    <row r="23" spans="1:16" x14ac:dyDescent="0.2">
      <c r="A23" s="167" t="s">
        <v>74</v>
      </c>
      <c r="B23" s="105" t="s">
        <v>75</v>
      </c>
      <c r="C23" s="221"/>
      <c r="D23" s="221"/>
      <c r="E23" s="231">
        <v>0.30208333333333331</v>
      </c>
      <c r="F23" s="229" t="s">
        <v>69</v>
      </c>
      <c r="G23" s="231" t="s">
        <v>69</v>
      </c>
      <c r="H23" s="229"/>
      <c r="I23" s="231"/>
      <c r="J23" s="221"/>
      <c r="K23" s="221"/>
      <c r="L23" s="231"/>
      <c r="M23" s="229"/>
      <c r="N23" s="231"/>
      <c r="O23" s="229"/>
      <c r="P23" s="236"/>
    </row>
    <row r="24" spans="1:16" x14ac:dyDescent="0.2">
      <c r="A24" s="167" t="s">
        <v>76</v>
      </c>
      <c r="B24" s="105" t="s">
        <v>77</v>
      </c>
      <c r="C24" s="223"/>
      <c r="D24" s="221"/>
      <c r="E24" s="231"/>
      <c r="F24" s="229"/>
      <c r="G24" s="231"/>
      <c r="H24" s="229" t="s">
        <v>69</v>
      </c>
      <c r="I24" s="231" t="s">
        <v>69</v>
      </c>
      <c r="J24" s="221"/>
      <c r="K24" s="221"/>
      <c r="L24" s="231" t="s">
        <v>69</v>
      </c>
      <c r="M24" s="229"/>
      <c r="N24" s="231"/>
      <c r="O24" s="229"/>
      <c r="P24" s="236"/>
    </row>
    <row r="25" spans="1:16" ht="13.5" thickBot="1" x14ac:dyDescent="0.25">
      <c r="A25" s="164"/>
      <c r="B25" s="106" t="s">
        <v>78</v>
      </c>
      <c r="C25" s="224"/>
      <c r="D25" s="224"/>
      <c r="E25" s="233"/>
      <c r="F25" s="241"/>
      <c r="G25" s="233"/>
      <c r="H25" s="241"/>
      <c r="I25" s="233"/>
      <c r="J25" s="224"/>
      <c r="K25" s="224"/>
      <c r="L25" s="233"/>
      <c r="M25" s="241"/>
      <c r="N25" s="233"/>
      <c r="O25" s="241"/>
      <c r="P25" s="237"/>
    </row>
    <row r="26" spans="1:16" ht="13.5" thickBot="1" x14ac:dyDescent="0.25">
      <c r="A26" s="170" t="s">
        <v>79</v>
      </c>
      <c r="B26" s="107"/>
      <c r="C26" s="108">
        <f t="shared" ref="C26:P26" si="3">SUM(C20:C25)</f>
        <v>0</v>
      </c>
      <c r="D26" s="108">
        <f t="shared" si="3"/>
        <v>0</v>
      </c>
      <c r="E26" s="108">
        <f t="shared" si="3"/>
        <v>0.30208333333333331</v>
      </c>
      <c r="F26" s="108">
        <f t="shared" si="3"/>
        <v>0</v>
      </c>
      <c r="G26" s="108">
        <f t="shared" si="3"/>
        <v>0</v>
      </c>
      <c r="H26" s="108">
        <f t="shared" si="3"/>
        <v>0</v>
      </c>
      <c r="I26" s="108">
        <f t="shared" si="3"/>
        <v>0</v>
      </c>
      <c r="J26" s="108">
        <f t="shared" si="3"/>
        <v>0</v>
      </c>
      <c r="K26" s="108">
        <f t="shared" si="3"/>
        <v>0</v>
      </c>
      <c r="L26" s="108">
        <f t="shared" si="3"/>
        <v>0</v>
      </c>
      <c r="M26" s="108">
        <f t="shared" si="3"/>
        <v>0</v>
      </c>
      <c r="N26" s="108">
        <f t="shared" si="3"/>
        <v>0</v>
      </c>
      <c r="O26" s="108">
        <f t="shared" si="3"/>
        <v>0</v>
      </c>
      <c r="P26" s="171">
        <f t="shared" si="3"/>
        <v>0</v>
      </c>
    </row>
    <row r="27" spans="1:16" ht="13.5" thickBot="1" x14ac:dyDescent="0.25">
      <c r="A27" s="172" t="s">
        <v>80</v>
      </c>
      <c r="B27" s="109"/>
      <c r="C27" s="110" t="str">
        <f t="shared" ref="C27:P27" si="4">IF(C29&gt;=C8,"0:00",C8-C29)</f>
        <v>0:00</v>
      </c>
      <c r="D27" s="110" t="str">
        <f t="shared" si="4"/>
        <v>0:00</v>
      </c>
      <c r="E27" s="110" t="str">
        <f t="shared" si="4"/>
        <v>0:00</v>
      </c>
      <c r="F27" s="110">
        <f t="shared" si="4"/>
        <v>0.30208333333333331</v>
      </c>
      <c r="G27" s="110">
        <f t="shared" si="4"/>
        <v>0.30208333333333331</v>
      </c>
      <c r="H27" s="110">
        <f t="shared" si="4"/>
        <v>0.30208333333333331</v>
      </c>
      <c r="I27" s="110">
        <f t="shared" si="4"/>
        <v>0.30208333333333331</v>
      </c>
      <c r="J27" s="110" t="str">
        <f t="shared" si="4"/>
        <v>0:00</v>
      </c>
      <c r="K27" s="110" t="str">
        <f t="shared" si="4"/>
        <v>0:00</v>
      </c>
      <c r="L27" s="110">
        <f t="shared" si="4"/>
        <v>0.30208333333333331</v>
      </c>
      <c r="M27" s="110">
        <f t="shared" si="4"/>
        <v>0.30208333333333331</v>
      </c>
      <c r="N27" s="110">
        <f t="shared" si="4"/>
        <v>0.30208333333333331</v>
      </c>
      <c r="O27" s="110">
        <f t="shared" si="4"/>
        <v>0.30208333333333331</v>
      </c>
      <c r="P27" s="173">
        <f t="shared" si="4"/>
        <v>0.30208333333333331</v>
      </c>
    </row>
    <row r="28" spans="1:16" ht="13.5" thickBot="1" x14ac:dyDescent="0.25">
      <c r="A28" s="174" t="s">
        <v>81</v>
      </c>
      <c r="B28" s="111"/>
      <c r="C28" s="225" t="s">
        <v>82</v>
      </c>
      <c r="D28" s="225" t="s">
        <v>82</v>
      </c>
      <c r="E28" s="234" t="s">
        <v>82</v>
      </c>
      <c r="F28" s="242" t="s">
        <v>82</v>
      </c>
      <c r="G28" s="234" t="s">
        <v>82</v>
      </c>
      <c r="H28" s="242" t="s">
        <v>82</v>
      </c>
      <c r="I28" s="234" t="s">
        <v>82</v>
      </c>
      <c r="J28" s="225" t="s">
        <v>82</v>
      </c>
      <c r="K28" s="225" t="s">
        <v>82</v>
      </c>
      <c r="L28" s="234" t="s">
        <v>82</v>
      </c>
      <c r="M28" s="242" t="s">
        <v>82</v>
      </c>
      <c r="N28" s="234" t="s">
        <v>82</v>
      </c>
      <c r="O28" s="242" t="s">
        <v>82</v>
      </c>
      <c r="P28" s="238" t="s">
        <v>82</v>
      </c>
    </row>
    <row r="29" spans="1:16" ht="13.5" thickTop="1" x14ac:dyDescent="0.2">
      <c r="A29" s="175" t="s">
        <v>83</v>
      </c>
      <c r="B29" s="141"/>
      <c r="C29" s="145">
        <f t="shared" ref="C29:P29" si="5">C26+C19</f>
        <v>0</v>
      </c>
      <c r="D29" s="145">
        <f t="shared" si="5"/>
        <v>0</v>
      </c>
      <c r="E29" s="145">
        <f t="shared" si="5"/>
        <v>0.30208333333333331</v>
      </c>
      <c r="F29" s="145">
        <f t="shared" si="5"/>
        <v>0</v>
      </c>
      <c r="G29" s="145">
        <f t="shared" si="5"/>
        <v>0</v>
      </c>
      <c r="H29" s="145">
        <f t="shared" si="5"/>
        <v>0</v>
      </c>
      <c r="I29" s="145">
        <f t="shared" si="5"/>
        <v>0</v>
      </c>
      <c r="J29" s="145">
        <f t="shared" si="5"/>
        <v>0</v>
      </c>
      <c r="K29" s="145">
        <f t="shared" si="5"/>
        <v>0</v>
      </c>
      <c r="L29" s="145">
        <f t="shared" si="5"/>
        <v>0</v>
      </c>
      <c r="M29" s="145">
        <f t="shared" si="5"/>
        <v>0</v>
      </c>
      <c r="N29" s="145">
        <f t="shared" si="5"/>
        <v>0</v>
      </c>
      <c r="O29" s="145">
        <f t="shared" si="5"/>
        <v>0</v>
      </c>
      <c r="P29" s="176">
        <f t="shared" si="5"/>
        <v>0</v>
      </c>
    </row>
    <row r="30" spans="1:16" x14ac:dyDescent="0.2">
      <c r="A30" s="177" t="s">
        <v>84</v>
      </c>
      <c r="B30" s="142"/>
      <c r="C30" s="226">
        <f>IF(L3 ="Y", 0-L2, L2)</f>
        <v>-75.520833333333314</v>
      </c>
      <c r="D30" s="226">
        <f t="shared" ref="D30:P30" si="6">C32</f>
        <v>-75.520833333333314</v>
      </c>
      <c r="E30" s="235">
        <f t="shared" si="6"/>
        <v>-75.520833333333314</v>
      </c>
      <c r="F30" s="243">
        <f t="shared" si="6"/>
        <v>-75.520833333333314</v>
      </c>
      <c r="G30" s="235">
        <f t="shared" si="6"/>
        <v>-75.822916666666643</v>
      </c>
      <c r="H30" s="243">
        <f t="shared" si="6"/>
        <v>-76.124999999999972</v>
      </c>
      <c r="I30" s="235">
        <f t="shared" si="6"/>
        <v>-76.4270833333333</v>
      </c>
      <c r="J30" s="226">
        <f t="shared" si="6"/>
        <v>-76.729166666666629</v>
      </c>
      <c r="K30" s="226">
        <f t="shared" si="6"/>
        <v>-76.729166666666629</v>
      </c>
      <c r="L30" s="235">
        <f t="shared" si="6"/>
        <v>-76.729166666666629</v>
      </c>
      <c r="M30" s="243">
        <f t="shared" si="6"/>
        <v>-77.031249999999957</v>
      </c>
      <c r="N30" s="235">
        <f t="shared" si="6"/>
        <v>-77.333333333333286</v>
      </c>
      <c r="O30" s="243">
        <f t="shared" si="6"/>
        <v>-77.635416666666615</v>
      </c>
      <c r="P30" s="239">
        <f t="shared" si="6"/>
        <v>-77.937499999999943</v>
      </c>
    </row>
    <row r="31" spans="1:16" x14ac:dyDescent="0.2">
      <c r="A31" s="177" t="s">
        <v>85</v>
      </c>
      <c r="B31" s="142"/>
      <c r="C31" s="226">
        <f t="shared" ref="C31:P31" si="7">IF(AND(C29=0,C27=0),"0:00", C29-C8)</f>
        <v>0</v>
      </c>
      <c r="D31" s="226">
        <f t="shared" si="7"/>
        <v>0</v>
      </c>
      <c r="E31" s="235">
        <f t="shared" si="7"/>
        <v>0</v>
      </c>
      <c r="F31" s="243">
        <f t="shared" si="7"/>
        <v>-0.30208333333333331</v>
      </c>
      <c r="G31" s="235">
        <f t="shared" si="7"/>
        <v>-0.30208333333333331</v>
      </c>
      <c r="H31" s="243">
        <f t="shared" si="7"/>
        <v>-0.30208333333333331</v>
      </c>
      <c r="I31" s="235">
        <f t="shared" si="7"/>
        <v>-0.30208333333333331</v>
      </c>
      <c r="J31" s="226">
        <f t="shared" si="7"/>
        <v>0</v>
      </c>
      <c r="K31" s="226">
        <f t="shared" si="7"/>
        <v>0</v>
      </c>
      <c r="L31" s="235">
        <f t="shared" si="7"/>
        <v>-0.30208333333333331</v>
      </c>
      <c r="M31" s="243">
        <f t="shared" si="7"/>
        <v>-0.30208333333333331</v>
      </c>
      <c r="N31" s="235">
        <f t="shared" si="7"/>
        <v>-0.30208333333333331</v>
      </c>
      <c r="O31" s="243">
        <f t="shared" si="7"/>
        <v>-0.30208333333333331</v>
      </c>
      <c r="P31" s="239">
        <f t="shared" si="7"/>
        <v>-0.30208333333333331</v>
      </c>
    </row>
    <row r="32" spans="1:16" ht="13.5" thickBot="1" x14ac:dyDescent="0.25">
      <c r="A32" s="178" t="s">
        <v>86</v>
      </c>
      <c r="B32" s="143"/>
      <c r="C32" s="144">
        <f>C30+C31</f>
        <v>-75.520833333333314</v>
      </c>
      <c r="D32" s="144">
        <f t="shared" ref="D32:P32" si="8">D30+D31</f>
        <v>-75.520833333333314</v>
      </c>
      <c r="E32" s="144">
        <f t="shared" si="8"/>
        <v>-75.520833333333314</v>
      </c>
      <c r="F32" s="144">
        <f t="shared" si="8"/>
        <v>-75.822916666666643</v>
      </c>
      <c r="G32" s="144">
        <f t="shared" si="8"/>
        <v>-76.124999999999972</v>
      </c>
      <c r="H32" s="144">
        <f t="shared" si="8"/>
        <v>-76.4270833333333</v>
      </c>
      <c r="I32" s="144">
        <f t="shared" si="8"/>
        <v>-76.729166666666629</v>
      </c>
      <c r="J32" s="144">
        <f t="shared" si="8"/>
        <v>-76.729166666666629</v>
      </c>
      <c r="K32" s="144">
        <f t="shared" si="8"/>
        <v>-76.729166666666629</v>
      </c>
      <c r="L32" s="144">
        <f t="shared" si="8"/>
        <v>-77.031249999999957</v>
      </c>
      <c r="M32" s="144">
        <f t="shared" si="8"/>
        <v>-77.333333333333286</v>
      </c>
      <c r="N32" s="144">
        <f t="shared" si="8"/>
        <v>-77.635416666666615</v>
      </c>
      <c r="O32" s="144">
        <f t="shared" si="8"/>
        <v>-77.937499999999943</v>
      </c>
      <c r="P32" s="179">
        <f t="shared" si="8"/>
        <v>-78.239583333333272</v>
      </c>
    </row>
    <row r="33" spans="1:16" ht="13.5" thickBot="1" x14ac:dyDescent="0.25">
      <c r="A33" s="60"/>
      <c r="B33" s="12"/>
      <c r="C33" s="12"/>
      <c r="D33" s="12"/>
      <c r="E33" s="12"/>
      <c r="F33" s="12"/>
      <c r="G33" s="12"/>
      <c r="H33" s="12"/>
      <c r="I33" s="12"/>
      <c r="J33" s="12"/>
      <c r="K33" s="12"/>
      <c r="L33" s="12"/>
      <c r="M33" s="12"/>
      <c r="N33" s="12"/>
      <c r="O33" s="12"/>
      <c r="P33" s="30"/>
    </row>
    <row r="34" spans="1:16" x14ac:dyDescent="0.2">
      <c r="A34" s="60"/>
      <c r="B34" s="57"/>
      <c r="C34" s="12"/>
      <c r="D34" s="12"/>
      <c r="E34" s="12"/>
      <c r="F34" s="12"/>
      <c r="G34" s="12"/>
      <c r="H34" s="127"/>
      <c r="I34" s="128"/>
      <c r="J34" s="305" t="s">
        <v>87</v>
      </c>
      <c r="K34" s="305"/>
      <c r="L34" s="305"/>
      <c r="M34" s="305"/>
      <c r="N34" s="128"/>
      <c r="O34" s="129"/>
      <c r="P34" s="30"/>
    </row>
    <row r="35" spans="1:16" x14ac:dyDescent="0.2">
      <c r="A35" s="60"/>
      <c r="B35" s="59"/>
      <c r="C35" s="12"/>
      <c r="D35" s="12"/>
      <c r="E35" s="12"/>
      <c r="F35" s="31"/>
      <c r="G35" s="12"/>
      <c r="H35" s="130"/>
      <c r="I35" s="91"/>
      <c r="J35" s="91"/>
      <c r="K35" s="91"/>
      <c r="L35" s="91"/>
      <c r="M35" s="91"/>
      <c r="N35" s="91"/>
      <c r="O35" s="131"/>
      <c r="P35" s="30"/>
    </row>
    <row r="36" spans="1:16" x14ac:dyDescent="0.2">
      <c r="A36" s="180" t="s">
        <v>88</v>
      </c>
      <c r="B36" s="33"/>
      <c r="C36" s="33"/>
      <c r="D36" s="33"/>
      <c r="E36" s="33"/>
      <c r="F36" s="12" t="s">
        <v>89</v>
      </c>
      <c r="G36" s="35"/>
      <c r="H36" s="132" t="s">
        <v>90</v>
      </c>
      <c r="I36" s="96"/>
      <c r="J36" s="96"/>
      <c r="K36" s="90">
        <f>C30</f>
        <v>-75.520833333333314</v>
      </c>
      <c r="L36" s="93" t="s">
        <v>91</v>
      </c>
      <c r="M36" s="91" t="s">
        <v>68</v>
      </c>
      <c r="N36" s="97">
        <f>SUM(C20:P20)</f>
        <v>0</v>
      </c>
      <c r="O36" s="131"/>
      <c r="P36" s="30"/>
    </row>
    <row r="37" spans="1:16" x14ac:dyDescent="0.2">
      <c r="A37" s="60" t="s">
        <v>92</v>
      </c>
      <c r="B37" s="12"/>
      <c r="C37" s="12"/>
      <c r="D37" s="12"/>
      <c r="E37" s="12"/>
      <c r="F37" s="12"/>
      <c r="G37" s="12"/>
      <c r="H37" s="132" t="s">
        <v>93</v>
      </c>
      <c r="I37" s="96"/>
      <c r="J37" s="96"/>
      <c r="K37" s="90">
        <f>SUM(C19:P19)</f>
        <v>0</v>
      </c>
      <c r="L37" s="91"/>
      <c r="M37" s="91" t="s">
        <v>71</v>
      </c>
      <c r="N37" s="97">
        <f>SUM(C21:P21)</f>
        <v>0</v>
      </c>
      <c r="O37" s="131"/>
      <c r="P37" s="30"/>
    </row>
    <row r="38" spans="1:16" x14ac:dyDescent="0.2">
      <c r="A38" s="60"/>
      <c r="B38" s="12"/>
      <c r="C38" s="12"/>
      <c r="D38" s="12"/>
      <c r="E38" s="12"/>
      <c r="F38" s="12"/>
      <c r="G38" s="12"/>
      <c r="H38" s="132" t="s">
        <v>94</v>
      </c>
      <c r="I38" s="96"/>
      <c r="J38" s="96"/>
      <c r="K38" s="90">
        <f>SUM(C26:P26)</f>
        <v>0.30208333333333331</v>
      </c>
      <c r="L38" s="91"/>
      <c r="M38" s="91" t="s">
        <v>73</v>
      </c>
      <c r="N38" s="97">
        <f>SUM(C22:P22)</f>
        <v>0</v>
      </c>
      <c r="O38" s="131"/>
      <c r="P38" s="30"/>
    </row>
    <row r="39" spans="1:16" x14ac:dyDescent="0.2">
      <c r="A39" s="60"/>
      <c r="B39" s="12"/>
      <c r="C39" s="12"/>
      <c r="D39" s="12"/>
      <c r="E39" s="12"/>
      <c r="F39" s="12"/>
      <c r="G39" s="12"/>
      <c r="H39" s="132" t="s">
        <v>95</v>
      </c>
      <c r="I39" s="96"/>
      <c r="J39" s="96"/>
      <c r="K39" s="90">
        <f>SUM(C8:P8)</f>
        <v>3.0208333333333335</v>
      </c>
      <c r="L39" s="91"/>
      <c r="M39" s="91" t="s">
        <v>78</v>
      </c>
      <c r="N39" s="97">
        <f>SUM(C25:P25)</f>
        <v>0</v>
      </c>
      <c r="O39" s="131"/>
      <c r="P39" s="30"/>
    </row>
    <row r="40" spans="1:16" x14ac:dyDescent="0.2">
      <c r="A40" s="60"/>
      <c r="B40" s="12"/>
      <c r="C40" s="12"/>
      <c r="D40" s="12"/>
      <c r="E40" s="12"/>
      <c r="F40" s="31"/>
      <c r="G40" s="12"/>
      <c r="H40" s="133"/>
      <c r="I40" s="91"/>
      <c r="J40" s="91"/>
      <c r="K40" s="91"/>
      <c r="L40" s="91"/>
      <c r="M40" s="91" t="s">
        <v>96</v>
      </c>
      <c r="N40" s="97">
        <f>SUM(C24:P24)</f>
        <v>0</v>
      </c>
      <c r="O40" s="131"/>
      <c r="P40" s="30"/>
    </row>
    <row r="41" spans="1:16" x14ac:dyDescent="0.2">
      <c r="A41" s="180" t="s">
        <v>97</v>
      </c>
      <c r="B41" s="33"/>
      <c r="C41" s="33"/>
      <c r="D41" s="33"/>
      <c r="E41" s="33"/>
      <c r="F41" s="33" t="s">
        <v>89</v>
      </c>
      <c r="G41" s="12"/>
      <c r="H41" s="134"/>
      <c r="I41" s="96"/>
      <c r="J41" s="95" t="s">
        <v>98</v>
      </c>
      <c r="K41" s="97">
        <f>(SUM(K36:K38)-(K39))</f>
        <v>-78.239583333333314</v>
      </c>
      <c r="L41" s="91"/>
      <c r="M41" s="94" t="s">
        <v>99</v>
      </c>
      <c r="N41" s="97">
        <f>SUM(C27:P27)</f>
        <v>2.71875</v>
      </c>
      <c r="O41" s="131"/>
      <c r="P41" s="30"/>
    </row>
    <row r="42" spans="1:16" ht="13.5" thickBot="1" x14ac:dyDescent="0.25">
      <c r="A42" s="60" t="s">
        <v>100</v>
      </c>
      <c r="B42" s="12"/>
      <c r="C42" s="12"/>
      <c r="D42" s="12"/>
      <c r="E42" s="12"/>
      <c r="F42" s="12"/>
      <c r="G42" s="12"/>
      <c r="H42" s="135"/>
      <c r="I42" s="136"/>
      <c r="J42" s="137" t="s">
        <v>101</v>
      </c>
      <c r="K42" s="138">
        <f>K78</f>
        <v>0</v>
      </c>
      <c r="L42" s="139"/>
      <c r="M42" s="139"/>
      <c r="N42" s="139"/>
      <c r="O42" s="140"/>
      <c r="P42" s="30"/>
    </row>
    <row r="43" spans="1:16" ht="13.5" thickBot="1" x14ac:dyDescent="0.25">
      <c r="A43" s="181"/>
      <c r="B43" s="37"/>
      <c r="C43" s="37"/>
      <c r="D43" s="37"/>
      <c r="E43" s="37"/>
      <c r="F43" s="37"/>
      <c r="G43" s="37"/>
      <c r="H43" s="37"/>
      <c r="I43" s="37"/>
      <c r="J43" s="37"/>
      <c r="K43" s="37"/>
      <c r="L43" s="37"/>
      <c r="M43" s="37"/>
      <c r="N43" s="37"/>
      <c r="O43" s="37"/>
      <c r="P43" s="38"/>
    </row>
    <row r="44" spans="1:16" ht="13.5" customHeight="1" x14ac:dyDescent="0.25">
      <c r="A44" s="155"/>
      <c r="B44" s="27"/>
      <c r="C44" s="156"/>
      <c r="D44" s="27"/>
      <c r="E44" s="27"/>
      <c r="F44" s="27"/>
      <c r="G44" s="157"/>
      <c r="H44" s="158"/>
      <c r="I44" s="159"/>
      <c r="J44" s="158"/>
      <c r="K44" s="160"/>
      <c r="L44" s="27"/>
      <c r="M44" s="27"/>
      <c r="N44" s="27"/>
      <c r="O44" s="27"/>
      <c r="P44" s="212"/>
    </row>
    <row r="45" spans="1:16" ht="13.5" customHeight="1" thickBot="1" x14ac:dyDescent="0.25">
      <c r="A45" s="12"/>
      <c r="B45" s="12"/>
      <c r="C45" s="12"/>
      <c r="D45" s="12"/>
      <c r="E45" s="12"/>
      <c r="F45" s="12"/>
      <c r="G45" s="12"/>
      <c r="H45" s="12"/>
      <c r="I45" s="12"/>
      <c r="J45" s="12"/>
      <c r="K45" s="12"/>
      <c r="L45" s="12"/>
      <c r="M45" s="12"/>
      <c r="N45" s="12"/>
      <c r="O45" s="12"/>
      <c r="P45" s="12"/>
    </row>
    <row r="46" spans="1:16" ht="19.5" thickTop="1" thickBot="1" x14ac:dyDescent="0.3">
      <c r="A46" s="3"/>
      <c r="B46" s="4"/>
      <c r="C46" s="5" t="s">
        <v>102</v>
      </c>
      <c r="D46" s="4"/>
      <c r="E46" s="4"/>
      <c r="F46" s="4"/>
      <c r="G46" s="6"/>
      <c r="H46" s="7"/>
      <c r="I46" s="8"/>
      <c r="J46" s="7"/>
      <c r="K46" s="9"/>
      <c r="L46" s="4"/>
      <c r="M46" s="4"/>
      <c r="N46" s="4"/>
      <c r="O46" s="4"/>
      <c r="P46" s="10"/>
    </row>
    <row r="47" spans="1:16" x14ac:dyDescent="0.2">
      <c r="A47" s="11"/>
      <c r="B47" s="12"/>
      <c r="C47" s="76" t="s">
        <v>36</v>
      </c>
      <c r="D47" s="196">
        <f>D2</f>
        <v>43464</v>
      </c>
      <c r="E47" s="83" t="s">
        <v>37</v>
      </c>
      <c r="F47" s="197"/>
      <c r="G47" s="79"/>
      <c r="H47" s="79"/>
      <c r="I47" s="79"/>
      <c r="J47" s="198"/>
      <c r="K47" s="79"/>
      <c r="L47" s="79"/>
      <c r="M47" s="79"/>
      <c r="N47" s="79"/>
      <c r="O47" s="79"/>
      <c r="P47" s="199"/>
    </row>
    <row r="48" spans="1:16" x14ac:dyDescent="0.2">
      <c r="A48" s="11"/>
      <c r="B48" s="12"/>
      <c r="C48" s="77" t="s">
        <v>40</v>
      </c>
      <c r="D48" s="201" t="str">
        <f>D3</f>
        <v>Your Name Goes here</v>
      </c>
      <c r="E48" s="201"/>
      <c r="F48" s="201"/>
      <c r="G48" s="80"/>
      <c r="H48" s="80"/>
      <c r="I48" s="81"/>
      <c r="J48" s="80"/>
      <c r="K48" s="80"/>
      <c r="L48" s="80"/>
      <c r="M48" s="80"/>
      <c r="N48" s="80"/>
      <c r="O48" s="80"/>
      <c r="P48" s="200"/>
    </row>
    <row r="49" spans="1:17" x14ac:dyDescent="0.2">
      <c r="A49" s="11"/>
      <c r="B49" s="12"/>
      <c r="C49" s="78" t="s">
        <v>126</v>
      </c>
      <c r="D49" s="201" t="str">
        <f>D4</f>
        <v>Pos no.</v>
      </c>
      <c r="E49" s="201"/>
      <c r="F49" s="201"/>
      <c r="G49" s="80"/>
      <c r="H49" s="201"/>
      <c r="I49" s="81"/>
      <c r="J49" s="81"/>
      <c r="K49" s="81"/>
      <c r="L49" s="80"/>
      <c r="M49" s="80"/>
      <c r="N49" s="80"/>
      <c r="O49" s="80"/>
      <c r="P49" s="200"/>
    </row>
    <row r="50" spans="1:17" ht="13.5" customHeight="1" x14ac:dyDescent="0.2">
      <c r="A50" s="11"/>
      <c r="B50" s="12"/>
      <c r="C50" s="77" t="s">
        <v>49</v>
      </c>
      <c r="D50" s="201" t="str">
        <f>D5</f>
        <v>Your Unit Name goes here</v>
      </c>
      <c r="E50" s="201"/>
      <c r="F50" s="201"/>
      <c r="G50" s="82"/>
      <c r="H50" s="82"/>
      <c r="I50" s="82"/>
      <c r="J50" s="82"/>
      <c r="K50" s="82"/>
      <c r="L50" s="82"/>
      <c r="M50" s="82"/>
      <c r="N50" s="82"/>
      <c r="O50" s="82"/>
      <c r="P50" s="202"/>
    </row>
    <row r="51" spans="1:17" x14ac:dyDescent="0.2">
      <c r="A51" s="11"/>
      <c r="B51" s="13"/>
      <c r="C51" s="84" t="s">
        <v>54</v>
      </c>
      <c r="D51" s="85" t="s">
        <v>55</v>
      </c>
      <c r="E51" s="85" t="s">
        <v>56</v>
      </c>
      <c r="F51" s="85" t="s">
        <v>57</v>
      </c>
      <c r="G51" s="85" t="s">
        <v>58</v>
      </c>
      <c r="H51" s="85" t="s">
        <v>59</v>
      </c>
      <c r="I51" s="85" t="s">
        <v>60</v>
      </c>
      <c r="J51" s="85" t="s">
        <v>54</v>
      </c>
      <c r="K51" s="85" t="s">
        <v>55</v>
      </c>
      <c r="L51" s="85" t="s">
        <v>56</v>
      </c>
      <c r="M51" s="85" t="s">
        <v>57</v>
      </c>
      <c r="N51" s="85" t="s">
        <v>58</v>
      </c>
      <c r="O51" s="85" t="s">
        <v>59</v>
      </c>
      <c r="P51" s="86" t="s">
        <v>60</v>
      </c>
    </row>
    <row r="52" spans="1:17" ht="13.5" thickBot="1" x14ac:dyDescent="0.25">
      <c r="A52" s="11"/>
      <c r="B52" s="13"/>
      <c r="C52" s="87">
        <f>C7</f>
        <v>43464</v>
      </c>
      <c r="D52" s="88">
        <f>$C$7+1</f>
        <v>43465</v>
      </c>
      <c r="E52" s="88">
        <f>$C$7+2</f>
        <v>43466</v>
      </c>
      <c r="F52" s="88">
        <f>$C$7+3</f>
        <v>43467</v>
      </c>
      <c r="G52" s="88">
        <f>$C$7+4</f>
        <v>43468</v>
      </c>
      <c r="H52" s="88">
        <f>$C$7+5</f>
        <v>43469</v>
      </c>
      <c r="I52" s="88">
        <f>$C$7+6</f>
        <v>43470</v>
      </c>
      <c r="J52" s="88">
        <f>$C$7+7</f>
        <v>43471</v>
      </c>
      <c r="K52" s="88">
        <f>$C$7+8</f>
        <v>43472</v>
      </c>
      <c r="L52" s="88">
        <f>$C$7+9</f>
        <v>43473</v>
      </c>
      <c r="M52" s="88">
        <f>$C$7+10</f>
        <v>43474</v>
      </c>
      <c r="N52" s="88">
        <f>$C$7+11</f>
        <v>43475</v>
      </c>
      <c r="O52" s="88">
        <f>$C$7+12</f>
        <v>43476</v>
      </c>
      <c r="P52" s="89">
        <f>$C$7+13</f>
        <v>43477</v>
      </c>
      <c r="Q52" s="1"/>
    </row>
    <row r="53" spans="1:17" ht="13.5" thickBot="1" x14ac:dyDescent="0.25">
      <c r="A53" s="206" t="s">
        <v>61</v>
      </c>
      <c r="B53" s="80"/>
      <c r="C53" s="203">
        <f>C8</f>
        <v>0</v>
      </c>
      <c r="D53" s="204">
        <f t="shared" ref="D53:P53" si="9">D8</f>
        <v>0</v>
      </c>
      <c r="E53" s="204">
        <f t="shared" si="9"/>
        <v>0.30208333333333331</v>
      </c>
      <c r="F53" s="204">
        <f t="shared" si="9"/>
        <v>0.30208333333333331</v>
      </c>
      <c r="G53" s="204">
        <f t="shared" si="9"/>
        <v>0.30208333333333331</v>
      </c>
      <c r="H53" s="204">
        <f t="shared" si="9"/>
        <v>0.30208333333333331</v>
      </c>
      <c r="I53" s="204">
        <f t="shared" si="9"/>
        <v>0.30208333333333331</v>
      </c>
      <c r="J53" s="204">
        <f t="shared" si="9"/>
        <v>0</v>
      </c>
      <c r="K53" s="204">
        <f t="shared" si="9"/>
        <v>0</v>
      </c>
      <c r="L53" s="204">
        <f t="shared" si="9"/>
        <v>0.30208333333333331</v>
      </c>
      <c r="M53" s="204">
        <f t="shared" si="9"/>
        <v>0.30208333333333331</v>
      </c>
      <c r="N53" s="204">
        <f t="shared" si="9"/>
        <v>0.30208333333333331</v>
      </c>
      <c r="O53" s="204">
        <f t="shared" si="9"/>
        <v>0.30208333333333331</v>
      </c>
      <c r="P53" s="205">
        <f t="shared" si="9"/>
        <v>0.30208333333333331</v>
      </c>
      <c r="Q53" s="1"/>
    </row>
    <row r="54" spans="1:17" hidden="1" x14ac:dyDescent="0.2">
      <c r="A54" s="11"/>
      <c r="B54" s="13" t="s">
        <v>103</v>
      </c>
      <c r="C54" s="16">
        <f t="shared" ref="C54:P54" si="10">C53*24</f>
        <v>0</v>
      </c>
      <c r="D54" s="16">
        <f t="shared" si="10"/>
        <v>0</v>
      </c>
      <c r="E54" s="16">
        <f t="shared" si="10"/>
        <v>7.25</v>
      </c>
      <c r="F54" s="16">
        <f t="shared" si="10"/>
        <v>7.25</v>
      </c>
      <c r="G54" s="16">
        <f t="shared" si="10"/>
        <v>7.25</v>
      </c>
      <c r="H54" s="16">
        <f t="shared" si="10"/>
        <v>7.25</v>
      </c>
      <c r="I54" s="16">
        <f t="shared" si="10"/>
        <v>7.25</v>
      </c>
      <c r="J54" s="16">
        <f t="shared" si="10"/>
        <v>0</v>
      </c>
      <c r="K54" s="16">
        <f t="shared" si="10"/>
        <v>0</v>
      </c>
      <c r="L54" s="16">
        <f t="shared" si="10"/>
        <v>7.25</v>
      </c>
      <c r="M54" s="16">
        <f t="shared" si="10"/>
        <v>7.25</v>
      </c>
      <c r="N54" s="16">
        <f t="shared" si="10"/>
        <v>7.25</v>
      </c>
      <c r="O54" s="16">
        <f t="shared" si="10"/>
        <v>7.25</v>
      </c>
      <c r="P54" s="17">
        <f t="shared" si="10"/>
        <v>7.25</v>
      </c>
      <c r="Q54" s="2"/>
    </row>
    <row r="55" spans="1:17" x14ac:dyDescent="0.2">
      <c r="A55" s="11"/>
      <c r="B55" s="13"/>
      <c r="C55" s="45"/>
      <c r="D55" s="45"/>
      <c r="E55" s="45"/>
      <c r="F55" s="45"/>
      <c r="G55" s="45"/>
      <c r="H55" s="45"/>
      <c r="I55" s="45"/>
      <c r="J55" s="45"/>
      <c r="K55" s="45"/>
      <c r="L55" s="45"/>
      <c r="M55" s="45"/>
      <c r="N55" s="45"/>
      <c r="O55" s="45"/>
      <c r="P55" s="17"/>
      <c r="Q55" s="2"/>
    </row>
    <row r="56" spans="1:17" x14ac:dyDescent="0.2">
      <c r="A56" s="18" t="s">
        <v>104</v>
      </c>
      <c r="B56" s="19" t="s">
        <v>63</v>
      </c>
      <c r="C56" s="20">
        <v>0</v>
      </c>
      <c r="D56" s="20">
        <v>0</v>
      </c>
      <c r="E56" s="20">
        <v>0</v>
      </c>
      <c r="F56" s="20">
        <v>0</v>
      </c>
      <c r="G56" s="20">
        <v>0</v>
      </c>
      <c r="H56" s="20">
        <v>0</v>
      </c>
      <c r="I56" s="20">
        <v>0</v>
      </c>
      <c r="J56" s="20">
        <v>0</v>
      </c>
      <c r="K56" s="20">
        <v>0</v>
      </c>
      <c r="L56" s="20">
        <v>0</v>
      </c>
      <c r="M56" s="20">
        <v>0</v>
      </c>
      <c r="N56" s="20">
        <v>0</v>
      </c>
      <c r="O56" s="20">
        <v>0</v>
      </c>
      <c r="P56" s="21">
        <v>0</v>
      </c>
    </row>
    <row r="57" spans="1:17" x14ac:dyDescent="0.2">
      <c r="A57" s="15" t="s">
        <v>105</v>
      </c>
      <c r="B57" s="19" t="s">
        <v>64</v>
      </c>
      <c r="C57" s="20">
        <v>0</v>
      </c>
      <c r="D57" s="20">
        <v>0</v>
      </c>
      <c r="E57" s="20">
        <v>0</v>
      </c>
      <c r="F57" s="20">
        <v>0</v>
      </c>
      <c r="G57" s="20">
        <v>0</v>
      </c>
      <c r="H57" s="20">
        <v>0</v>
      </c>
      <c r="I57" s="20">
        <v>0</v>
      </c>
      <c r="J57" s="20">
        <v>0</v>
      </c>
      <c r="K57" s="20">
        <v>0</v>
      </c>
      <c r="L57" s="20">
        <v>0</v>
      </c>
      <c r="M57" s="20">
        <v>0</v>
      </c>
      <c r="N57" s="20">
        <v>0</v>
      </c>
      <c r="O57" s="20">
        <v>0</v>
      </c>
      <c r="P57" s="21">
        <v>0</v>
      </c>
    </row>
    <row r="58" spans="1:17" x14ac:dyDescent="0.2">
      <c r="A58" s="11"/>
      <c r="B58" s="19" t="s">
        <v>63</v>
      </c>
      <c r="C58" s="20"/>
      <c r="D58" s="20"/>
      <c r="E58" s="20"/>
      <c r="F58" s="20"/>
      <c r="G58" s="20"/>
      <c r="H58" s="20"/>
      <c r="I58" s="20"/>
      <c r="J58" s="20"/>
      <c r="K58" s="20"/>
      <c r="L58" s="20"/>
      <c r="M58" s="20"/>
      <c r="N58" s="20"/>
      <c r="O58" s="20"/>
      <c r="P58" s="21"/>
    </row>
    <row r="59" spans="1:17" x14ac:dyDescent="0.2">
      <c r="A59" s="11"/>
      <c r="B59" s="19" t="s">
        <v>64</v>
      </c>
      <c r="C59" s="20"/>
      <c r="D59" s="20"/>
      <c r="E59" s="20"/>
      <c r="F59" s="20"/>
      <c r="G59" s="20"/>
      <c r="H59" s="20"/>
      <c r="I59" s="20"/>
      <c r="J59" s="20"/>
      <c r="K59" s="20"/>
      <c r="L59" s="20"/>
      <c r="M59" s="20"/>
      <c r="N59" s="20"/>
      <c r="O59" s="20"/>
      <c r="P59" s="21"/>
    </row>
    <row r="60" spans="1:17" ht="13.5" thickBot="1" x14ac:dyDescent="0.25">
      <c r="A60" s="46"/>
      <c r="B60" s="207" t="s">
        <v>65</v>
      </c>
      <c r="C60" s="208">
        <f t="shared" ref="C60:P60" si="11">(C57-C56)+(C59-C58)</f>
        <v>0</v>
      </c>
      <c r="D60" s="209">
        <f t="shared" si="11"/>
        <v>0</v>
      </c>
      <c r="E60" s="209">
        <f t="shared" si="11"/>
        <v>0</v>
      </c>
      <c r="F60" s="209">
        <f t="shared" si="11"/>
        <v>0</v>
      </c>
      <c r="G60" s="209">
        <f t="shared" si="11"/>
        <v>0</v>
      </c>
      <c r="H60" s="209">
        <f t="shared" si="11"/>
        <v>0</v>
      </c>
      <c r="I60" s="209">
        <f t="shared" si="11"/>
        <v>0</v>
      </c>
      <c r="J60" s="209">
        <f t="shared" si="11"/>
        <v>0</v>
      </c>
      <c r="K60" s="209">
        <f t="shared" si="11"/>
        <v>0</v>
      </c>
      <c r="L60" s="209">
        <f t="shared" si="11"/>
        <v>0</v>
      </c>
      <c r="M60" s="209">
        <f t="shared" si="11"/>
        <v>0</v>
      </c>
      <c r="N60" s="209">
        <f t="shared" si="11"/>
        <v>0</v>
      </c>
      <c r="O60" s="209">
        <f t="shared" si="11"/>
        <v>0</v>
      </c>
      <c r="P60" s="92">
        <f t="shared" si="11"/>
        <v>0</v>
      </c>
    </row>
    <row r="61" spans="1:17" x14ac:dyDescent="0.2">
      <c r="A61" s="11"/>
      <c r="B61" s="13"/>
      <c r="C61" s="44"/>
      <c r="D61" s="44"/>
      <c r="E61" s="44"/>
      <c r="F61" s="44"/>
      <c r="G61" s="44"/>
      <c r="H61" s="44"/>
      <c r="I61" s="44"/>
      <c r="J61" s="44"/>
      <c r="K61" s="44"/>
      <c r="L61" s="44"/>
      <c r="M61" s="44"/>
      <c r="N61" s="44"/>
      <c r="O61" s="44"/>
      <c r="P61" s="47"/>
    </row>
    <row r="62" spans="1:17" x14ac:dyDescent="0.2">
      <c r="A62" s="18" t="s">
        <v>106</v>
      </c>
      <c r="B62" s="61"/>
      <c r="C62" s="67">
        <v>0</v>
      </c>
      <c r="D62" s="67">
        <v>0</v>
      </c>
      <c r="E62" s="67">
        <v>0</v>
      </c>
      <c r="F62" s="67">
        <v>0</v>
      </c>
      <c r="G62" s="67">
        <v>0</v>
      </c>
      <c r="H62" s="67">
        <v>0</v>
      </c>
      <c r="I62" s="67">
        <v>0</v>
      </c>
      <c r="J62" s="67">
        <v>0</v>
      </c>
      <c r="K62" s="67">
        <v>0</v>
      </c>
      <c r="L62" s="67">
        <v>0</v>
      </c>
      <c r="M62" s="67">
        <v>0</v>
      </c>
      <c r="N62" s="67">
        <v>0</v>
      </c>
      <c r="O62" s="67">
        <v>0</v>
      </c>
      <c r="P62" s="68">
        <v>0</v>
      </c>
    </row>
    <row r="63" spans="1:17" x14ac:dyDescent="0.2">
      <c r="A63" s="62" t="s">
        <v>107</v>
      </c>
      <c r="B63" s="63"/>
      <c r="C63" s="67">
        <f t="shared" ref="C63:P63" si="12">(C60-C62)</f>
        <v>0</v>
      </c>
      <c r="D63" s="67">
        <f t="shared" si="12"/>
        <v>0</v>
      </c>
      <c r="E63" s="67">
        <f t="shared" si="12"/>
        <v>0</v>
      </c>
      <c r="F63" s="67">
        <f t="shared" si="12"/>
        <v>0</v>
      </c>
      <c r="G63" s="67">
        <f t="shared" si="12"/>
        <v>0</v>
      </c>
      <c r="H63" s="67">
        <f t="shared" si="12"/>
        <v>0</v>
      </c>
      <c r="I63" s="67">
        <f t="shared" si="12"/>
        <v>0</v>
      </c>
      <c r="J63" s="67">
        <f t="shared" si="12"/>
        <v>0</v>
      </c>
      <c r="K63" s="67">
        <f t="shared" si="12"/>
        <v>0</v>
      </c>
      <c r="L63" s="67">
        <f t="shared" si="12"/>
        <v>0</v>
      </c>
      <c r="M63" s="67">
        <f t="shared" si="12"/>
        <v>0</v>
      </c>
      <c r="N63" s="67">
        <f t="shared" si="12"/>
        <v>0</v>
      </c>
      <c r="O63" s="67">
        <f t="shared" si="12"/>
        <v>0</v>
      </c>
      <c r="P63" s="68">
        <f t="shared" si="12"/>
        <v>0</v>
      </c>
    </row>
    <row r="64" spans="1:17" x14ac:dyDescent="0.2">
      <c r="A64" s="11"/>
      <c r="B64" s="12"/>
      <c r="C64" s="69"/>
      <c r="D64" s="69"/>
      <c r="E64" s="69"/>
      <c r="F64" s="69"/>
      <c r="G64" s="69"/>
      <c r="H64" s="69"/>
      <c r="I64" s="69"/>
      <c r="J64" s="69"/>
      <c r="K64" s="69"/>
      <c r="L64" s="69"/>
      <c r="M64" s="69"/>
      <c r="N64" s="69"/>
      <c r="O64" s="69"/>
      <c r="P64" s="70"/>
    </row>
    <row r="65" spans="1:16" x14ac:dyDescent="0.2">
      <c r="A65" s="64" t="s">
        <v>108</v>
      </c>
      <c r="B65" s="51"/>
      <c r="C65" s="71"/>
      <c r="D65" s="71"/>
      <c r="E65" s="71"/>
      <c r="F65" s="71"/>
      <c r="G65" s="71"/>
      <c r="H65" s="71"/>
      <c r="I65" s="71"/>
      <c r="J65" s="71"/>
      <c r="K65" s="71"/>
      <c r="L65" s="71"/>
      <c r="M65" s="71"/>
      <c r="N65" s="71"/>
      <c r="O65" s="71"/>
      <c r="P65" s="72"/>
    </row>
    <row r="66" spans="1:16" x14ac:dyDescent="0.2">
      <c r="A66" s="65" t="s">
        <v>109</v>
      </c>
      <c r="B66" s="48" t="s">
        <v>110</v>
      </c>
      <c r="C66" s="73"/>
      <c r="D66" s="73"/>
      <c r="E66" s="73"/>
      <c r="F66" s="73"/>
      <c r="G66" s="73"/>
      <c r="H66" s="73"/>
      <c r="I66" s="73"/>
      <c r="J66" s="73"/>
      <c r="K66" s="73"/>
      <c r="L66" s="73"/>
      <c r="M66" s="73"/>
      <c r="N66" s="73"/>
      <c r="O66" s="73"/>
      <c r="P66" s="74"/>
    </row>
    <row r="67" spans="1:16" x14ac:dyDescent="0.2">
      <c r="A67" s="66" t="s">
        <v>111</v>
      </c>
      <c r="B67" s="49" t="s">
        <v>112</v>
      </c>
      <c r="C67" s="73"/>
      <c r="D67" s="73"/>
      <c r="E67" s="73"/>
      <c r="F67" s="73"/>
      <c r="G67" s="73"/>
      <c r="H67" s="73"/>
      <c r="I67" s="73"/>
      <c r="J67" s="73"/>
      <c r="K67" s="73"/>
      <c r="L67" s="73"/>
      <c r="M67" s="73"/>
      <c r="N67" s="73"/>
      <c r="O67" s="73"/>
      <c r="P67" s="74"/>
    </row>
    <row r="68" spans="1:16" x14ac:dyDescent="0.2">
      <c r="A68" s="66" t="s">
        <v>113</v>
      </c>
      <c r="B68" s="49" t="s">
        <v>114</v>
      </c>
      <c r="C68" s="73"/>
      <c r="D68" s="73"/>
      <c r="E68" s="73"/>
      <c r="F68" s="73"/>
      <c r="G68" s="73"/>
      <c r="H68" s="73"/>
      <c r="I68" s="73"/>
      <c r="J68" s="73"/>
      <c r="K68" s="73"/>
      <c r="L68" s="73"/>
      <c r="M68" s="73"/>
      <c r="N68" s="73"/>
      <c r="O68" s="73"/>
      <c r="P68" s="75"/>
    </row>
    <row r="69" spans="1:16" x14ac:dyDescent="0.2">
      <c r="A69" s="62" t="s">
        <v>115</v>
      </c>
      <c r="B69" s="50"/>
      <c r="C69" s="210">
        <f t="shared" ref="C69:P69" si="13">(C66*1.5)+(C67*2)+(C68*2.5)</f>
        <v>0</v>
      </c>
      <c r="D69" s="210">
        <f t="shared" si="13"/>
        <v>0</v>
      </c>
      <c r="E69" s="210">
        <f t="shared" si="13"/>
        <v>0</v>
      </c>
      <c r="F69" s="210">
        <f t="shared" si="13"/>
        <v>0</v>
      </c>
      <c r="G69" s="210">
        <f t="shared" si="13"/>
        <v>0</v>
      </c>
      <c r="H69" s="210">
        <f t="shared" si="13"/>
        <v>0</v>
      </c>
      <c r="I69" s="210">
        <f t="shared" si="13"/>
        <v>0</v>
      </c>
      <c r="J69" s="210">
        <f t="shared" si="13"/>
        <v>0</v>
      </c>
      <c r="K69" s="210">
        <f t="shared" si="13"/>
        <v>0</v>
      </c>
      <c r="L69" s="210">
        <f t="shared" si="13"/>
        <v>0</v>
      </c>
      <c r="M69" s="210">
        <f t="shared" si="13"/>
        <v>0</v>
      </c>
      <c r="N69" s="210">
        <f t="shared" si="13"/>
        <v>0</v>
      </c>
      <c r="O69" s="210">
        <f t="shared" si="13"/>
        <v>0</v>
      </c>
      <c r="P69" s="211">
        <f t="shared" si="13"/>
        <v>0</v>
      </c>
    </row>
    <row r="70" spans="1:16" x14ac:dyDescent="0.2">
      <c r="A70" s="11"/>
      <c r="B70" s="12"/>
      <c r="C70" s="12"/>
      <c r="D70" s="12"/>
      <c r="E70" s="12"/>
      <c r="F70" s="12"/>
      <c r="G70" s="12"/>
      <c r="H70" s="12"/>
      <c r="I70" s="12"/>
      <c r="J70" s="12"/>
      <c r="K70" s="12"/>
      <c r="L70" s="12"/>
      <c r="M70" s="12"/>
      <c r="N70" s="12"/>
      <c r="O70" s="12"/>
      <c r="P70" s="14"/>
    </row>
    <row r="71" spans="1:16" ht="13.5" thickBot="1" x14ac:dyDescent="0.25">
      <c r="A71" s="11"/>
      <c r="B71" s="42"/>
      <c r="C71" s="12"/>
      <c r="D71" s="12"/>
      <c r="E71" s="12"/>
      <c r="F71" s="12"/>
      <c r="G71" s="12"/>
      <c r="H71" s="12"/>
      <c r="I71" s="12"/>
      <c r="J71" s="12"/>
      <c r="K71" s="12"/>
      <c r="L71" s="12"/>
      <c r="M71" s="12"/>
      <c r="N71" s="12"/>
      <c r="O71" s="12"/>
      <c r="P71" s="14"/>
    </row>
    <row r="72" spans="1:16" x14ac:dyDescent="0.2">
      <c r="A72" s="11"/>
      <c r="B72" s="12"/>
      <c r="C72" s="12"/>
      <c r="D72" s="12"/>
      <c r="E72" s="12"/>
      <c r="F72" s="31"/>
      <c r="G72" s="12"/>
      <c r="H72" s="26"/>
      <c r="I72" s="27"/>
      <c r="J72" s="27"/>
      <c r="K72" s="27"/>
      <c r="L72" s="28"/>
      <c r="M72" s="12"/>
      <c r="N72" s="12"/>
      <c r="O72" s="12"/>
      <c r="P72" s="14"/>
    </row>
    <row r="73" spans="1:16" x14ac:dyDescent="0.2">
      <c r="A73" s="32" t="s">
        <v>88</v>
      </c>
      <c r="B73" s="33"/>
      <c r="C73" s="33"/>
      <c r="D73" s="33"/>
      <c r="E73" s="33"/>
      <c r="F73" s="12" t="s">
        <v>89</v>
      </c>
      <c r="G73" s="12"/>
      <c r="H73" s="43" t="s">
        <v>116</v>
      </c>
      <c r="I73" s="12"/>
      <c r="J73" s="12"/>
      <c r="K73" s="13"/>
      <c r="L73" s="30"/>
      <c r="M73" s="12"/>
      <c r="N73" s="12"/>
      <c r="O73" s="12"/>
      <c r="P73" s="14"/>
    </row>
    <row r="74" spans="1:16" x14ac:dyDescent="0.2">
      <c r="A74" s="11" t="s">
        <v>117</v>
      </c>
      <c r="B74" s="12"/>
      <c r="C74" s="12"/>
      <c r="D74" s="12"/>
      <c r="E74" s="12"/>
      <c r="F74" s="12"/>
      <c r="G74" s="12"/>
      <c r="H74" s="29"/>
      <c r="I74" s="12"/>
      <c r="J74" s="12"/>
      <c r="K74" s="12"/>
      <c r="L74" s="30"/>
      <c r="M74" s="12"/>
      <c r="N74" s="12"/>
      <c r="O74" s="12"/>
      <c r="P74" s="14"/>
    </row>
    <row r="75" spans="1:16" x14ac:dyDescent="0.2">
      <c r="A75" s="11"/>
      <c r="B75" s="12"/>
      <c r="C75" s="12"/>
      <c r="D75" s="12"/>
      <c r="E75" s="12"/>
      <c r="F75" s="12"/>
      <c r="G75" s="12"/>
      <c r="H75" s="34" t="s">
        <v>118</v>
      </c>
      <c r="I75" s="12"/>
      <c r="J75" s="12"/>
      <c r="K75" s="52">
        <f>L4</f>
        <v>0</v>
      </c>
      <c r="L75" s="30"/>
      <c r="M75" s="12"/>
      <c r="N75" s="12"/>
      <c r="O75" s="12"/>
      <c r="P75" s="14"/>
    </row>
    <row r="76" spans="1:16" x14ac:dyDescent="0.2">
      <c r="A76" s="11"/>
      <c r="B76" s="12"/>
      <c r="C76" s="12"/>
      <c r="D76" s="12"/>
      <c r="E76" s="12"/>
      <c r="F76" s="12"/>
      <c r="G76" s="12"/>
      <c r="H76" s="34" t="s">
        <v>119</v>
      </c>
      <c r="I76" s="12"/>
      <c r="J76" s="12"/>
      <c r="K76" s="52">
        <f>SUM(C69:P69)</f>
        <v>0</v>
      </c>
      <c r="L76" s="30"/>
      <c r="M76" s="12"/>
      <c r="N76" s="12"/>
      <c r="O76" s="12"/>
      <c r="P76" s="14"/>
    </row>
    <row r="77" spans="1:16" x14ac:dyDescent="0.2">
      <c r="A77" s="11"/>
      <c r="B77" s="12"/>
      <c r="C77" s="12"/>
      <c r="D77" s="12"/>
      <c r="E77" s="12"/>
      <c r="F77" s="31"/>
      <c r="G77" s="12"/>
      <c r="H77" s="34" t="s">
        <v>120</v>
      </c>
      <c r="I77" s="12"/>
      <c r="J77" s="12"/>
      <c r="K77" s="52">
        <f>N39</f>
        <v>0</v>
      </c>
      <c r="L77" s="30"/>
      <c r="M77" s="12"/>
      <c r="N77" s="12"/>
      <c r="O77" s="12"/>
      <c r="P77" s="14"/>
    </row>
    <row r="78" spans="1:16" x14ac:dyDescent="0.2">
      <c r="A78" s="32" t="s">
        <v>121</v>
      </c>
      <c r="B78" s="33"/>
      <c r="C78" s="33"/>
      <c r="D78" s="33"/>
      <c r="E78" s="33"/>
      <c r="F78" s="33" t="s">
        <v>89</v>
      </c>
      <c r="G78" s="12"/>
      <c r="H78" s="34" t="s">
        <v>122</v>
      </c>
      <c r="I78" s="12"/>
      <c r="J78" s="12"/>
      <c r="K78" s="52">
        <f>K75+K76-K77</f>
        <v>0</v>
      </c>
      <c r="L78" s="30"/>
      <c r="M78" s="12"/>
      <c r="N78" s="12"/>
      <c r="O78" s="12"/>
      <c r="P78" s="14"/>
    </row>
    <row r="79" spans="1:16" x14ac:dyDescent="0.2">
      <c r="A79" s="11" t="s">
        <v>100</v>
      </c>
      <c r="B79" s="12"/>
      <c r="C79" s="12"/>
      <c r="D79" s="12"/>
      <c r="E79" s="12"/>
      <c r="F79" s="12"/>
      <c r="G79" s="12"/>
      <c r="H79" s="29"/>
      <c r="I79" s="12"/>
      <c r="J79" s="12"/>
      <c r="K79" s="54"/>
      <c r="L79" s="30"/>
      <c r="M79" s="12"/>
      <c r="N79" s="12"/>
      <c r="O79" s="12"/>
      <c r="P79" s="14"/>
    </row>
    <row r="80" spans="1:16" x14ac:dyDescent="0.2">
      <c r="A80" s="11"/>
      <c r="B80" s="12"/>
      <c r="C80" s="12"/>
      <c r="D80" s="12"/>
      <c r="E80" s="12"/>
      <c r="F80" s="12"/>
      <c r="G80" s="12"/>
      <c r="H80" s="55" t="s">
        <v>123</v>
      </c>
      <c r="I80" s="12"/>
      <c r="J80" s="12"/>
      <c r="K80" s="52">
        <f>SUM(C62:P62)</f>
        <v>0</v>
      </c>
      <c r="L80" s="30"/>
      <c r="M80" s="12"/>
      <c r="N80" s="12"/>
      <c r="O80" s="12"/>
      <c r="P80" s="14"/>
    </row>
    <row r="81" spans="1:16" ht="13.5" thickBot="1" x14ac:dyDescent="0.25">
      <c r="A81" s="11"/>
      <c r="B81" s="12"/>
      <c r="C81" s="12"/>
      <c r="D81" s="12"/>
      <c r="E81" s="12"/>
      <c r="F81" s="12"/>
      <c r="G81" s="12"/>
      <c r="H81" s="36"/>
      <c r="I81" s="37"/>
      <c r="J81" s="37"/>
      <c r="K81" s="37"/>
      <c r="L81" s="38"/>
      <c r="M81" s="12"/>
      <c r="N81" s="12"/>
      <c r="O81" s="12"/>
      <c r="P81" s="14"/>
    </row>
    <row r="82" spans="1:16" ht="13.5" thickBot="1" x14ac:dyDescent="0.25">
      <c r="A82" s="39"/>
      <c r="B82" s="40"/>
      <c r="C82" s="40"/>
      <c r="D82" s="40"/>
      <c r="E82" s="40"/>
      <c r="F82" s="40"/>
      <c r="G82" s="40"/>
      <c r="H82" s="40"/>
      <c r="I82" s="40"/>
      <c r="J82" s="40"/>
      <c r="K82" s="40"/>
      <c r="L82" s="40"/>
      <c r="M82" s="40"/>
      <c r="N82" s="40"/>
      <c r="O82" s="40"/>
      <c r="P82" s="41"/>
    </row>
    <row r="83" spans="1:16" ht="13.5" thickTop="1" x14ac:dyDescent="0.2"/>
    <row r="85" spans="1:16" x14ac:dyDescent="0.2">
      <c r="D85" s="56"/>
    </row>
    <row r="86" spans="1:16" x14ac:dyDescent="0.2">
      <c r="D86" s="56"/>
    </row>
    <row r="87" spans="1:16" x14ac:dyDescent="0.2">
      <c r="D87" s="56"/>
    </row>
    <row r="88" spans="1:16" x14ac:dyDescent="0.2">
      <c r="D88" s="56"/>
    </row>
    <row r="89" spans="1:16" x14ac:dyDescent="0.2">
      <c r="D89" s="56"/>
    </row>
  </sheetData>
  <sheetProtection algorithmName="SHA-512" hashValue="+6JZxDun92MI/LpoX3MkvDOQoYj2Mpda7m/tG4GHh0qWbYRRcBoGgWT/JRP58nF+6t1lWRIHLfPloJZTla86MA==" saltValue="5PFOLhRGYFw0eR+0uzKaHg==" spinCount="100000" sheet="1" objects="1" scenarios="1"/>
  <mergeCells count="7">
    <mergeCell ref="J34:M34"/>
    <mergeCell ref="M2:P2"/>
    <mergeCell ref="D3:G3"/>
    <mergeCell ref="M3:P3"/>
    <mergeCell ref="M4:P4"/>
    <mergeCell ref="D5:G5"/>
    <mergeCell ref="M5:P5"/>
  </mergeCells>
  <hyperlinks>
    <hyperlink ref="M4:M5" r:id="rId1" display="     View Leave and " xr:uid="{D2147A4B-002B-4A4C-B15E-2B8BF348AE53}"/>
    <hyperlink ref="M3" r:id="rId2" display="ESS to apply for Leave" xr:uid="{19FA3F60-8349-46B1-8676-C76BB8160B21}"/>
    <hyperlink ref="M4" r:id="rId3" display="View Leave, Attendance and " xr:uid="{397FA1F1-26C0-4566-9F50-F5F3F1A334DC}"/>
    <hyperlink ref="M5" r:id="rId4" display="Overtime Policies (HUPP 5.6)" xr:uid="{2F7646C8-B515-41DD-8061-993D099DE016}"/>
    <hyperlink ref="M4:P4" r:id="rId5" display="Leave Entitlements" xr:uid="{6BB32989-3BED-4573-9FC1-C85BE7C63C8A}"/>
    <hyperlink ref="M5:P5" r:id="rId6" display="Attendance, Hours of Work and Overtime Procedures" xr:uid="{065165DE-11B2-4FD7-866E-34F53A3E0334}"/>
    <hyperlink ref="M3:P3" r:id="rId7" display="Workday to apply for Leave" xr:uid="{85C24B7B-ABA4-4F6C-ADC5-E1B98F8A5E25}"/>
  </hyperlinks>
  <pageMargins left="0.2" right="0.23" top="0.37" bottom="0.2" header="0.35" footer="0.2"/>
  <pageSetup paperSize="9" scale="94" fitToHeight="2" orientation="landscape" horizontalDpi="4294967295" verticalDpi="4294967295" r:id="rId8"/>
  <headerFooter alignWithMargins="0"/>
  <rowBreaks count="1" manualBreakCount="1">
    <brk id="44" max="16383" man="1"/>
  </rowBreaks>
  <drawing r:id="rId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theme="5"/>
    <pageSetUpPr autoPageBreaks="0"/>
  </sheetPr>
  <dimension ref="A1:Q89"/>
  <sheetViews>
    <sheetView zoomScaleNormal="100" workbookViewId="0">
      <selection activeCell="L2" sqref="L2"/>
    </sheetView>
  </sheetViews>
  <sheetFormatPr defaultColWidth="11.42578125" defaultRowHeight="12.75" x14ac:dyDescent="0.2"/>
  <sheetData>
    <row r="1" spans="1:17" ht="22.5" customHeight="1" x14ac:dyDescent="0.25">
      <c r="A1" s="155"/>
      <c r="B1" s="27"/>
      <c r="C1" s="156" t="s">
        <v>0</v>
      </c>
      <c r="D1" s="27"/>
      <c r="E1" s="27"/>
      <c r="F1" s="27"/>
      <c r="G1" s="157"/>
      <c r="H1" s="158"/>
      <c r="I1" s="159"/>
      <c r="J1" s="158"/>
      <c r="K1" s="160"/>
      <c r="L1" s="27"/>
      <c r="M1" s="27"/>
      <c r="N1" s="27"/>
      <c r="O1" s="27"/>
      <c r="P1" s="28"/>
    </row>
    <row r="2" spans="1:17" ht="12.75" customHeight="1" x14ac:dyDescent="0.2">
      <c r="A2" s="60"/>
      <c r="B2" s="12"/>
      <c r="C2" s="184" t="s">
        <v>36</v>
      </c>
      <c r="D2" s="185">
        <v>43114</v>
      </c>
      <c r="E2" s="186" t="s">
        <v>37</v>
      </c>
      <c r="F2" s="187"/>
      <c r="G2" s="188"/>
      <c r="H2" s="189" t="s">
        <v>38</v>
      </c>
      <c r="I2" s="190"/>
      <c r="J2" s="190"/>
      <c r="K2" s="190"/>
      <c r="L2" s="191">
        <f>'1Jan-14Jan'!K41</f>
        <v>-2.71875</v>
      </c>
      <c r="M2" s="318" t="s">
        <v>39</v>
      </c>
      <c r="N2" s="319"/>
      <c r="O2" s="319"/>
      <c r="P2" s="319"/>
    </row>
    <row r="3" spans="1:17" ht="12.75" customHeight="1" x14ac:dyDescent="0.2">
      <c r="A3" s="60"/>
      <c r="B3" s="12"/>
      <c r="C3" s="118" t="s">
        <v>40</v>
      </c>
      <c r="D3" s="302" t="str">
        <f>'1Jan-14Jan'!D3</f>
        <v>Your Name Goes here</v>
      </c>
      <c r="E3" s="303"/>
      <c r="F3" s="303"/>
      <c r="G3" s="304"/>
      <c r="H3" s="122"/>
      <c r="I3" s="120"/>
      <c r="J3" s="120"/>
      <c r="K3" s="120"/>
      <c r="L3" s="121"/>
      <c r="M3" s="320" t="s">
        <v>42</v>
      </c>
      <c r="N3" s="321"/>
      <c r="O3" s="321"/>
      <c r="P3" s="321"/>
    </row>
    <row r="4" spans="1:17" x14ac:dyDescent="0.2">
      <c r="A4" s="60"/>
      <c r="B4" s="12"/>
      <c r="C4" s="251" t="s">
        <v>43</v>
      </c>
      <c r="D4" s="149" t="str">
        <f>'1Jan-14Jan'!D4</f>
        <v>Pos no.</v>
      </c>
      <c r="E4" s="150"/>
      <c r="F4" s="252" t="s">
        <v>45</v>
      </c>
      <c r="G4" s="213" t="str">
        <f>'1Jan-14Jan'!G4</f>
        <v>Emp ID</v>
      </c>
      <c r="H4" s="122" t="s">
        <v>47</v>
      </c>
      <c r="I4" s="122"/>
      <c r="J4" s="120"/>
      <c r="K4" s="120"/>
      <c r="L4" s="123">
        <f>'1Jan-14Jan'!K78</f>
        <v>0</v>
      </c>
      <c r="M4" s="320" t="s">
        <v>48</v>
      </c>
      <c r="N4" s="321"/>
      <c r="O4" s="321"/>
      <c r="P4" s="321"/>
    </row>
    <row r="5" spans="1:17" x14ac:dyDescent="0.2">
      <c r="A5" s="60"/>
      <c r="B5" s="12"/>
      <c r="C5" s="192" t="s">
        <v>49</v>
      </c>
      <c r="D5" s="315" t="str">
        <f>'1Jan-14Jan'!D5</f>
        <v>Your Unit Name goes here</v>
      </c>
      <c r="E5" s="316"/>
      <c r="F5" s="316"/>
      <c r="G5" s="317"/>
      <c r="H5" s="193" t="s">
        <v>51</v>
      </c>
      <c r="I5" s="193"/>
      <c r="J5" s="194"/>
      <c r="K5" s="194"/>
      <c r="L5" s="195" t="s">
        <v>124</v>
      </c>
      <c r="M5" s="322" t="s">
        <v>53</v>
      </c>
      <c r="N5" s="323"/>
      <c r="O5" s="323"/>
      <c r="P5" s="323"/>
    </row>
    <row r="6" spans="1:17" x14ac:dyDescent="0.2">
      <c r="A6" s="60"/>
      <c r="B6" s="13"/>
      <c r="C6" s="182" t="s">
        <v>54</v>
      </c>
      <c r="D6" s="146" t="s">
        <v>55</v>
      </c>
      <c r="E6" s="146" t="s">
        <v>56</v>
      </c>
      <c r="F6" s="146" t="s">
        <v>57</v>
      </c>
      <c r="G6" s="146" t="s">
        <v>58</v>
      </c>
      <c r="H6" s="146" t="s">
        <v>59</v>
      </c>
      <c r="I6" s="146" t="s">
        <v>60</v>
      </c>
      <c r="J6" s="146" t="s">
        <v>54</v>
      </c>
      <c r="K6" s="146" t="s">
        <v>55</v>
      </c>
      <c r="L6" s="146" t="s">
        <v>56</v>
      </c>
      <c r="M6" s="146" t="s">
        <v>57</v>
      </c>
      <c r="N6" s="146" t="s">
        <v>58</v>
      </c>
      <c r="O6" s="146" t="s">
        <v>59</v>
      </c>
      <c r="P6" s="183" t="s">
        <v>60</v>
      </c>
    </row>
    <row r="7" spans="1:17" x14ac:dyDescent="0.2">
      <c r="A7" s="60"/>
      <c r="B7" s="13"/>
      <c r="C7" s="114">
        <f>D2</f>
        <v>43114</v>
      </c>
      <c r="D7" s="115">
        <f>$C$7+1</f>
        <v>43115</v>
      </c>
      <c r="E7" s="115">
        <f>$C$7+2</f>
        <v>43116</v>
      </c>
      <c r="F7" s="115">
        <f>$C$7+3</f>
        <v>43117</v>
      </c>
      <c r="G7" s="115">
        <f>$C$7+4</f>
        <v>43118</v>
      </c>
      <c r="H7" s="115">
        <f>$C$7+5</f>
        <v>43119</v>
      </c>
      <c r="I7" s="115">
        <f>$C$7+6</f>
        <v>43120</v>
      </c>
      <c r="J7" s="115">
        <f>$C$7+7</f>
        <v>43121</v>
      </c>
      <c r="K7" s="115">
        <f>$C$7+8</f>
        <v>43122</v>
      </c>
      <c r="L7" s="115">
        <f>$C$7+9</f>
        <v>43123</v>
      </c>
      <c r="M7" s="115">
        <f>$C$7+10</f>
        <v>43124</v>
      </c>
      <c r="N7" s="115">
        <f>$C$7+11</f>
        <v>43125</v>
      </c>
      <c r="O7" s="115">
        <f>$C$7+12</f>
        <v>43126</v>
      </c>
      <c r="P7" s="162">
        <f>$C$7+13</f>
        <v>43127</v>
      </c>
      <c r="Q7" s="1"/>
    </row>
    <row r="8" spans="1:17" x14ac:dyDescent="0.2">
      <c r="A8" s="118" t="s">
        <v>61</v>
      </c>
      <c r="B8" s="120"/>
      <c r="C8" s="220">
        <f>'1Jan-14Jan'!C8</f>
        <v>0</v>
      </c>
      <c r="D8" s="220">
        <f>'1Jan-14Jan'!D8</f>
        <v>0</v>
      </c>
      <c r="E8" s="231">
        <f>'1Jan-14Jan'!E8</f>
        <v>0.30208333333333331</v>
      </c>
      <c r="F8" s="229">
        <f>'1Jan-14Jan'!F8</f>
        <v>0.30208333333333331</v>
      </c>
      <c r="G8" s="231">
        <f>'1Jan-14Jan'!G8</f>
        <v>0.30208333333333331</v>
      </c>
      <c r="H8" s="229">
        <f>'1Jan-14Jan'!H8</f>
        <v>0.30208333333333331</v>
      </c>
      <c r="I8" s="231">
        <f>'1Jan-14Jan'!I8</f>
        <v>0.30208333333333331</v>
      </c>
      <c r="J8" s="220">
        <f>'1Jan-14Jan'!J8</f>
        <v>0</v>
      </c>
      <c r="K8" s="220">
        <f>'1Jan-14Jan'!K8</f>
        <v>0</v>
      </c>
      <c r="L8" s="231">
        <f>'1Jan-14Jan'!L8</f>
        <v>0.30208333333333331</v>
      </c>
      <c r="M8" s="229">
        <f>'1Jan-14Jan'!M8</f>
        <v>0.30208333333333331</v>
      </c>
      <c r="N8" s="231">
        <f>'1Jan-14Jan'!N8</f>
        <v>0.30208333333333331</v>
      </c>
      <c r="O8" s="229">
        <f>'1Jan-14Jan'!O8</f>
        <v>0.30208333333333331</v>
      </c>
      <c r="P8" s="231">
        <f>'1Jan-14Jan'!P8</f>
        <v>0.30208333333333331</v>
      </c>
      <c r="Q8" s="1"/>
    </row>
    <row r="9" spans="1:17" x14ac:dyDescent="0.2">
      <c r="A9" s="163" t="s">
        <v>62</v>
      </c>
      <c r="B9" s="98" t="s">
        <v>63</v>
      </c>
      <c r="C9" s="221">
        <v>0</v>
      </c>
      <c r="D9" s="221">
        <v>0</v>
      </c>
      <c r="E9" s="231">
        <v>0</v>
      </c>
      <c r="F9" s="229">
        <v>0</v>
      </c>
      <c r="G9" s="231">
        <v>0</v>
      </c>
      <c r="H9" s="229">
        <v>0</v>
      </c>
      <c r="I9" s="231">
        <v>0</v>
      </c>
      <c r="J9" s="221">
        <v>0</v>
      </c>
      <c r="K9" s="221">
        <v>0</v>
      </c>
      <c r="L9" s="231">
        <v>0</v>
      </c>
      <c r="M9" s="229">
        <v>0</v>
      </c>
      <c r="N9" s="231">
        <v>0</v>
      </c>
      <c r="O9" s="229">
        <v>0</v>
      </c>
      <c r="P9" s="231">
        <v>0</v>
      </c>
    </row>
    <row r="10" spans="1:17" x14ac:dyDescent="0.2">
      <c r="A10" s="164"/>
      <c r="B10" s="98" t="s">
        <v>64</v>
      </c>
      <c r="C10" s="221">
        <v>0</v>
      </c>
      <c r="D10" s="221">
        <v>0</v>
      </c>
      <c r="E10" s="231">
        <v>0</v>
      </c>
      <c r="F10" s="229">
        <v>0</v>
      </c>
      <c r="G10" s="231">
        <v>0</v>
      </c>
      <c r="H10" s="229">
        <v>0</v>
      </c>
      <c r="I10" s="231">
        <v>0</v>
      </c>
      <c r="J10" s="221">
        <v>0</v>
      </c>
      <c r="K10" s="221">
        <v>0</v>
      </c>
      <c r="L10" s="231">
        <v>0</v>
      </c>
      <c r="M10" s="229">
        <v>0</v>
      </c>
      <c r="N10" s="231">
        <v>0</v>
      </c>
      <c r="O10" s="229">
        <v>0</v>
      </c>
      <c r="P10" s="231">
        <v>0</v>
      </c>
    </row>
    <row r="11" spans="1:17" x14ac:dyDescent="0.2">
      <c r="A11" s="164"/>
      <c r="B11" s="98" t="s">
        <v>63</v>
      </c>
      <c r="C11" s="221"/>
      <c r="D11" s="221"/>
      <c r="E11" s="231"/>
      <c r="F11" s="229"/>
      <c r="G11" s="231"/>
      <c r="H11" s="229"/>
      <c r="I11" s="231"/>
      <c r="J11" s="221"/>
      <c r="K11" s="221"/>
      <c r="L11" s="231"/>
      <c r="M11" s="229"/>
      <c r="N11" s="231"/>
      <c r="O11" s="229"/>
      <c r="P11" s="236"/>
    </row>
    <row r="12" spans="1:17" x14ac:dyDescent="0.2">
      <c r="A12" s="164"/>
      <c r="B12" s="98" t="s">
        <v>64</v>
      </c>
      <c r="C12" s="221"/>
      <c r="D12" s="221"/>
      <c r="E12" s="231"/>
      <c r="F12" s="229"/>
      <c r="G12" s="231"/>
      <c r="H12" s="229"/>
      <c r="I12" s="231"/>
      <c r="J12" s="221"/>
      <c r="K12" s="221"/>
      <c r="L12" s="231"/>
      <c r="M12" s="229"/>
      <c r="N12" s="231"/>
      <c r="O12" s="229"/>
      <c r="P12" s="236"/>
    </row>
    <row r="13" spans="1:17" ht="13.5" thickBot="1" x14ac:dyDescent="0.25">
      <c r="A13" s="165"/>
      <c r="B13" s="99" t="s">
        <v>65</v>
      </c>
      <c r="C13" s="100">
        <f t="shared" ref="C13:P13" si="0">(C10-C9)+(C12-C11)</f>
        <v>0</v>
      </c>
      <c r="D13" s="100">
        <f t="shared" si="0"/>
        <v>0</v>
      </c>
      <c r="E13" s="100">
        <f t="shared" si="0"/>
        <v>0</v>
      </c>
      <c r="F13" s="100">
        <f t="shared" si="0"/>
        <v>0</v>
      </c>
      <c r="G13" s="100">
        <f t="shared" si="0"/>
        <v>0</v>
      </c>
      <c r="H13" s="100">
        <f t="shared" si="0"/>
        <v>0</v>
      </c>
      <c r="I13" s="100">
        <f t="shared" si="0"/>
        <v>0</v>
      </c>
      <c r="J13" s="100">
        <f t="shared" si="0"/>
        <v>0</v>
      </c>
      <c r="K13" s="100">
        <f t="shared" si="0"/>
        <v>0</v>
      </c>
      <c r="L13" s="100">
        <f t="shared" si="0"/>
        <v>0</v>
      </c>
      <c r="M13" s="100">
        <f t="shared" si="0"/>
        <v>0</v>
      </c>
      <c r="N13" s="100">
        <f t="shared" si="0"/>
        <v>0</v>
      </c>
      <c r="O13" s="100">
        <f t="shared" si="0"/>
        <v>0</v>
      </c>
      <c r="P13" s="166">
        <f t="shared" si="0"/>
        <v>0</v>
      </c>
    </row>
    <row r="14" spans="1:17" x14ac:dyDescent="0.2">
      <c r="A14" s="167" t="s">
        <v>66</v>
      </c>
      <c r="B14" s="101" t="s">
        <v>125</v>
      </c>
      <c r="C14" s="222">
        <v>0</v>
      </c>
      <c r="D14" s="222">
        <v>0</v>
      </c>
      <c r="E14" s="232">
        <v>0</v>
      </c>
      <c r="F14" s="240">
        <v>0</v>
      </c>
      <c r="G14" s="232">
        <v>0</v>
      </c>
      <c r="H14" s="240">
        <v>0</v>
      </c>
      <c r="I14" s="232">
        <v>0</v>
      </c>
      <c r="J14" s="222">
        <v>0</v>
      </c>
      <c r="K14" s="222">
        <v>0</v>
      </c>
      <c r="L14" s="231">
        <v>0</v>
      </c>
      <c r="M14" s="240">
        <v>0</v>
      </c>
      <c r="N14" s="231">
        <v>0</v>
      </c>
      <c r="O14" s="240">
        <v>0</v>
      </c>
      <c r="P14" s="231">
        <v>0</v>
      </c>
    </row>
    <row r="15" spans="1:17" x14ac:dyDescent="0.2">
      <c r="A15" s="164"/>
      <c r="B15" s="98" t="s">
        <v>64</v>
      </c>
      <c r="C15" s="221">
        <v>0</v>
      </c>
      <c r="D15" s="221">
        <v>0</v>
      </c>
      <c r="E15" s="231">
        <v>0</v>
      </c>
      <c r="F15" s="229">
        <v>0</v>
      </c>
      <c r="G15" s="231">
        <v>0</v>
      </c>
      <c r="H15" s="229">
        <v>0</v>
      </c>
      <c r="I15" s="231">
        <v>0</v>
      </c>
      <c r="J15" s="221">
        <v>0</v>
      </c>
      <c r="K15" s="221">
        <v>0</v>
      </c>
      <c r="L15" s="231">
        <v>0</v>
      </c>
      <c r="M15" s="229">
        <v>0</v>
      </c>
      <c r="N15" s="231">
        <v>0</v>
      </c>
      <c r="O15" s="229">
        <v>0</v>
      </c>
      <c r="P15" s="231">
        <v>0</v>
      </c>
    </row>
    <row r="16" spans="1:17" x14ac:dyDescent="0.2">
      <c r="A16" s="164"/>
      <c r="B16" s="98" t="s">
        <v>63</v>
      </c>
      <c r="C16" s="221"/>
      <c r="D16" s="221"/>
      <c r="E16" s="231"/>
      <c r="F16" s="229"/>
      <c r="G16" s="231"/>
      <c r="H16" s="229"/>
      <c r="I16" s="231"/>
      <c r="J16" s="221"/>
      <c r="K16" s="221"/>
      <c r="L16" s="231"/>
      <c r="M16" s="229"/>
      <c r="N16" s="231"/>
      <c r="O16" s="229"/>
      <c r="P16" s="236"/>
    </row>
    <row r="17" spans="1:16" x14ac:dyDescent="0.2">
      <c r="A17" s="164"/>
      <c r="B17" s="98" t="s">
        <v>64</v>
      </c>
      <c r="C17" s="221"/>
      <c r="D17" s="221"/>
      <c r="E17" s="231"/>
      <c r="F17" s="229"/>
      <c r="G17" s="231"/>
      <c r="H17" s="229"/>
      <c r="I17" s="231"/>
      <c r="J17" s="221"/>
      <c r="K17" s="221"/>
      <c r="L17" s="231"/>
      <c r="M17" s="229"/>
      <c r="N17" s="231"/>
      <c r="O17" s="229"/>
      <c r="P17" s="236"/>
    </row>
    <row r="18" spans="1:16" ht="13.5" thickBot="1" x14ac:dyDescent="0.25">
      <c r="A18" s="164"/>
      <c r="B18" s="102" t="s">
        <v>65</v>
      </c>
      <c r="C18" s="100">
        <f t="shared" ref="C18:P18" si="1">(C15-C14)+(C17-C16)</f>
        <v>0</v>
      </c>
      <c r="D18" s="100">
        <f t="shared" si="1"/>
        <v>0</v>
      </c>
      <c r="E18" s="100">
        <f t="shared" si="1"/>
        <v>0</v>
      </c>
      <c r="F18" s="100">
        <f t="shared" si="1"/>
        <v>0</v>
      </c>
      <c r="G18" s="100">
        <f t="shared" si="1"/>
        <v>0</v>
      </c>
      <c r="H18" s="100">
        <f t="shared" si="1"/>
        <v>0</v>
      </c>
      <c r="I18" s="100">
        <f t="shared" si="1"/>
        <v>0</v>
      </c>
      <c r="J18" s="100">
        <f t="shared" si="1"/>
        <v>0</v>
      </c>
      <c r="K18" s="100">
        <f t="shared" si="1"/>
        <v>0</v>
      </c>
      <c r="L18" s="100">
        <f t="shared" si="1"/>
        <v>0</v>
      </c>
      <c r="M18" s="100">
        <f t="shared" si="1"/>
        <v>0</v>
      </c>
      <c r="N18" s="100">
        <f t="shared" si="1"/>
        <v>0</v>
      </c>
      <c r="O18" s="100">
        <f t="shared" si="1"/>
        <v>0</v>
      </c>
      <c r="P18" s="166">
        <f t="shared" si="1"/>
        <v>0</v>
      </c>
    </row>
    <row r="19" spans="1:16" ht="13.5" thickBot="1" x14ac:dyDescent="0.25">
      <c r="A19" s="168" t="s">
        <v>67</v>
      </c>
      <c r="B19" s="103"/>
      <c r="C19" s="104">
        <f t="shared" ref="C19:P19" si="2">C13+C18</f>
        <v>0</v>
      </c>
      <c r="D19" s="104">
        <f t="shared" si="2"/>
        <v>0</v>
      </c>
      <c r="E19" s="104">
        <f t="shared" si="2"/>
        <v>0</v>
      </c>
      <c r="F19" s="104">
        <f t="shared" si="2"/>
        <v>0</v>
      </c>
      <c r="G19" s="104">
        <f t="shared" si="2"/>
        <v>0</v>
      </c>
      <c r="H19" s="104">
        <f t="shared" si="2"/>
        <v>0</v>
      </c>
      <c r="I19" s="104">
        <f t="shared" si="2"/>
        <v>0</v>
      </c>
      <c r="J19" s="104">
        <f t="shared" si="2"/>
        <v>0</v>
      </c>
      <c r="K19" s="104">
        <f t="shared" si="2"/>
        <v>0</v>
      </c>
      <c r="L19" s="104">
        <f t="shared" si="2"/>
        <v>0</v>
      </c>
      <c r="M19" s="104">
        <f t="shared" si="2"/>
        <v>0</v>
      </c>
      <c r="N19" s="104">
        <f t="shared" si="2"/>
        <v>0</v>
      </c>
      <c r="O19" s="104">
        <f t="shared" si="2"/>
        <v>0</v>
      </c>
      <c r="P19" s="169">
        <f t="shared" si="2"/>
        <v>0</v>
      </c>
    </row>
    <row r="20" spans="1:16" x14ac:dyDescent="0.2">
      <c r="A20" s="164"/>
      <c r="B20" s="105" t="s">
        <v>68</v>
      </c>
      <c r="C20" s="221"/>
      <c r="D20" s="221"/>
      <c r="E20" s="231" t="s">
        <v>69</v>
      </c>
      <c r="F20" s="229" t="s">
        <v>69</v>
      </c>
      <c r="G20" s="231" t="s">
        <v>69</v>
      </c>
      <c r="H20" s="229" t="s">
        <v>69</v>
      </c>
      <c r="I20" s="231" t="s">
        <v>69</v>
      </c>
      <c r="J20" s="221"/>
      <c r="K20" s="221"/>
      <c r="L20" s="231"/>
      <c r="M20" s="229"/>
      <c r="N20" s="231"/>
      <c r="O20" s="229"/>
      <c r="P20" s="236"/>
    </row>
    <row r="21" spans="1:16" x14ac:dyDescent="0.2">
      <c r="A21" s="167" t="s">
        <v>70</v>
      </c>
      <c r="B21" s="105" t="s">
        <v>71</v>
      </c>
      <c r="C21" s="221"/>
      <c r="D21" s="221"/>
      <c r="E21" s="231"/>
      <c r="F21" s="229"/>
      <c r="G21" s="231"/>
      <c r="H21" s="229"/>
      <c r="I21" s="231"/>
      <c r="J21" s="221"/>
      <c r="K21" s="221"/>
      <c r="L21" s="231"/>
      <c r="M21" s="229"/>
      <c r="N21" s="231"/>
      <c r="O21" s="229"/>
      <c r="P21" s="236"/>
    </row>
    <row r="22" spans="1:16" x14ac:dyDescent="0.2">
      <c r="A22" s="167" t="s">
        <v>72</v>
      </c>
      <c r="B22" s="105" t="s">
        <v>73</v>
      </c>
      <c r="C22" s="221"/>
      <c r="D22" s="221"/>
      <c r="E22" s="231"/>
      <c r="F22" s="229"/>
      <c r="G22" s="231"/>
      <c r="H22" s="229"/>
      <c r="I22" s="231"/>
      <c r="J22" s="221"/>
      <c r="K22" s="221"/>
      <c r="L22" s="231"/>
      <c r="M22" s="229"/>
      <c r="N22" s="231"/>
      <c r="O22" s="229"/>
      <c r="P22" s="236"/>
    </row>
    <row r="23" spans="1:16" x14ac:dyDescent="0.2">
      <c r="A23" s="167" t="s">
        <v>74</v>
      </c>
      <c r="B23" s="105" t="s">
        <v>75</v>
      </c>
      <c r="C23" s="221"/>
      <c r="D23" s="221"/>
      <c r="E23" s="231"/>
      <c r="F23" s="229"/>
      <c r="G23" s="231"/>
      <c r="H23" s="229"/>
      <c r="I23" s="231"/>
      <c r="J23" s="221"/>
      <c r="K23" s="221"/>
      <c r="L23" s="231"/>
      <c r="M23" s="229"/>
      <c r="N23" s="231">
        <v>0.30208333333333331</v>
      </c>
      <c r="O23" s="229"/>
      <c r="P23" s="236"/>
    </row>
    <row r="24" spans="1:16" x14ac:dyDescent="0.2">
      <c r="A24" s="167" t="s">
        <v>76</v>
      </c>
      <c r="B24" s="105" t="s">
        <v>77</v>
      </c>
      <c r="C24" s="223"/>
      <c r="D24" s="221"/>
      <c r="E24" s="231"/>
      <c r="F24" s="229"/>
      <c r="G24" s="231"/>
      <c r="H24" s="229"/>
      <c r="I24" s="231"/>
      <c r="J24" s="221"/>
      <c r="K24" s="221"/>
      <c r="L24" s="231"/>
      <c r="M24" s="229"/>
      <c r="N24" s="231"/>
      <c r="O24" s="229"/>
      <c r="P24" s="236"/>
    </row>
    <row r="25" spans="1:16" ht="13.5" thickBot="1" x14ac:dyDescent="0.25">
      <c r="A25" s="164"/>
      <c r="B25" s="106" t="s">
        <v>78</v>
      </c>
      <c r="C25" s="224"/>
      <c r="D25" s="224"/>
      <c r="E25" s="233"/>
      <c r="F25" s="241"/>
      <c r="G25" s="233"/>
      <c r="H25" s="241"/>
      <c r="I25" s="233"/>
      <c r="J25" s="224"/>
      <c r="K25" s="224"/>
      <c r="L25" s="233"/>
      <c r="M25" s="241"/>
      <c r="N25" s="233"/>
      <c r="O25" s="241"/>
      <c r="P25" s="237"/>
    </row>
    <row r="26" spans="1:16" ht="13.5" thickBot="1" x14ac:dyDescent="0.25">
      <c r="A26" s="170" t="s">
        <v>79</v>
      </c>
      <c r="B26" s="107"/>
      <c r="C26" s="108">
        <f t="shared" ref="C26:P26" si="3">SUM(C20:C25)</f>
        <v>0</v>
      </c>
      <c r="D26" s="108">
        <f t="shared" si="3"/>
        <v>0</v>
      </c>
      <c r="E26" s="108">
        <f t="shared" si="3"/>
        <v>0</v>
      </c>
      <c r="F26" s="108">
        <f t="shared" si="3"/>
        <v>0</v>
      </c>
      <c r="G26" s="108">
        <f t="shared" si="3"/>
        <v>0</v>
      </c>
      <c r="H26" s="108">
        <f t="shared" si="3"/>
        <v>0</v>
      </c>
      <c r="I26" s="108">
        <f t="shared" si="3"/>
        <v>0</v>
      </c>
      <c r="J26" s="108">
        <f t="shared" si="3"/>
        <v>0</v>
      </c>
      <c r="K26" s="108">
        <f t="shared" si="3"/>
        <v>0</v>
      </c>
      <c r="L26" s="108">
        <f t="shared" si="3"/>
        <v>0</v>
      </c>
      <c r="M26" s="108">
        <f t="shared" si="3"/>
        <v>0</v>
      </c>
      <c r="N26" s="108">
        <f t="shared" si="3"/>
        <v>0.30208333333333331</v>
      </c>
      <c r="O26" s="108">
        <f t="shared" si="3"/>
        <v>0</v>
      </c>
      <c r="P26" s="171">
        <f t="shared" si="3"/>
        <v>0</v>
      </c>
    </row>
    <row r="27" spans="1:16" ht="13.5" thickBot="1" x14ac:dyDescent="0.25">
      <c r="A27" s="172" t="s">
        <v>80</v>
      </c>
      <c r="B27" s="109"/>
      <c r="C27" s="110" t="str">
        <f t="shared" ref="C27:P27" si="4">IF(C29&gt;=C8,"0:00",C8-C29)</f>
        <v>0:00</v>
      </c>
      <c r="D27" s="110" t="str">
        <f t="shared" si="4"/>
        <v>0:00</v>
      </c>
      <c r="E27" s="110">
        <f t="shared" si="4"/>
        <v>0.30208333333333331</v>
      </c>
      <c r="F27" s="110">
        <f t="shared" si="4"/>
        <v>0.30208333333333331</v>
      </c>
      <c r="G27" s="110">
        <f t="shared" si="4"/>
        <v>0.30208333333333331</v>
      </c>
      <c r="H27" s="110">
        <f t="shared" si="4"/>
        <v>0.30208333333333331</v>
      </c>
      <c r="I27" s="110">
        <f t="shared" si="4"/>
        <v>0.30208333333333331</v>
      </c>
      <c r="J27" s="110" t="str">
        <f t="shared" si="4"/>
        <v>0:00</v>
      </c>
      <c r="K27" s="110" t="str">
        <f t="shared" si="4"/>
        <v>0:00</v>
      </c>
      <c r="L27" s="110">
        <f t="shared" si="4"/>
        <v>0.30208333333333331</v>
      </c>
      <c r="M27" s="110">
        <f t="shared" si="4"/>
        <v>0.30208333333333331</v>
      </c>
      <c r="N27" s="110" t="str">
        <f t="shared" si="4"/>
        <v>0:00</v>
      </c>
      <c r="O27" s="110">
        <f t="shared" si="4"/>
        <v>0.30208333333333331</v>
      </c>
      <c r="P27" s="173">
        <f t="shared" si="4"/>
        <v>0.30208333333333331</v>
      </c>
    </row>
    <row r="28" spans="1:16" ht="13.5" thickBot="1" x14ac:dyDescent="0.25">
      <c r="A28" s="174" t="s">
        <v>81</v>
      </c>
      <c r="B28" s="111"/>
      <c r="C28" s="225" t="s">
        <v>82</v>
      </c>
      <c r="D28" s="225" t="s">
        <v>82</v>
      </c>
      <c r="E28" s="234" t="s">
        <v>82</v>
      </c>
      <c r="F28" s="242" t="s">
        <v>82</v>
      </c>
      <c r="G28" s="234" t="s">
        <v>82</v>
      </c>
      <c r="H28" s="242" t="s">
        <v>82</v>
      </c>
      <c r="I28" s="234" t="s">
        <v>82</v>
      </c>
      <c r="J28" s="225" t="s">
        <v>82</v>
      </c>
      <c r="K28" s="225" t="s">
        <v>82</v>
      </c>
      <c r="L28" s="234" t="s">
        <v>82</v>
      </c>
      <c r="M28" s="242" t="s">
        <v>82</v>
      </c>
      <c r="N28" s="234" t="s">
        <v>82</v>
      </c>
      <c r="O28" s="242" t="s">
        <v>82</v>
      </c>
      <c r="P28" s="238" t="s">
        <v>82</v>
      </c>
    </row>
    <row r="29" spans="1:16" ht="13.5" thickTop="1" x14ac:dyDescent="0.2">
      <c r="A29" s="175" t="s">
        <v>83</v>
      </c>
      <c r="B29" s="141"/>
      <c r="C29" s="145">
        <f t="shared" ref="C29:P29" si="5">C26+C19</f>
        <v>0</v>
      </c>
      <c r="D29" s="145">
        <f t="shared" si="5"/>
        <v>0</v>
      </c>
      <c r="E29" s="145">
        <f t="shared" si="5"/>
        <v>0</v>
      </c>
      <c r="F29" s="145">
        <f t="shared" si="5"/>
        <v>0</v>
      </c>
      <c r="G29" s="145">
        <f t="shared" si="5"/>
        <v>0</v>
      </c>
      <c r="H29" s="145">
        <f t="shared" si="5"/>
        <v>0</v>
      </c>
      <c r="I29" s="145">
        <f t="shared" si="5"/>
        <v>0</v>
      </c>
      <c r="J29" s="145">
        <f t="shared" si="5"/>
        <v>0</v>
      </c>
      <c r="K29" s="145">
        <f t="shared" si="5"/>
        <v>0</v>
      </c>
      <c r="L29" s="145">
        <f t="shared" si="5"/>
        <v>0</v>
      </c>
      <c r="M29" s="145">
        <f t="shared" si="5"/>
        <v>0</v>
      </c>
      <c r="N29" s="145">
        <f t="shared" si="5"/>
        <v>0.30208333333333331</v>
      </c>
      <c r="O29" s="145">
        <f t="shared" si="5"/>
        <v>0</v>
      </c>
      <c r="P29" s="176">
        <f t="shared" si="5"/>
        <v>0</v>
      </c>
    </row>
    <row r="30" spans="1:16" x14ac:dyDescent="0.2">
      <c r="A30" s="177" t="s">
        <v>84</v>
      </c>
      <c r="B30" s="142"/>
      <c r="C30" s="226">
        <f>IF(L3 ="Y", 0-L2, L2)</f>
        <v>-2.71875</v>
      </c>
      <c r="D30" s="226">
        <f>C32</f>
        <v>-2.71875</v>
      </c>
      <c r="E30" s="235">
        <f t="shared" ref="E30:P30" si="6">D32</f>
        <v>-2.71875</v>
      </c>
      <c r="F30" s="243">
        <f t="shared" si="6"/>
        <v>-3.0208333333333335</v>
      </c>
      <c r="G30" s="235">
        <f t="shared" si="6"/>
        <v>-3.322916666666667</v>
      </c>
      <c r="H30" s="243">
        <f t="shared" si="6"/>
        <v>-3.6250000000000004</v>
      </c>
      <c r="I30" s="235">
        <f t="shared" si="6"/>
        <v>-3.9270833333333339</v>
      </c>
      <c r="J30" s="226">
        <f t="shared" si="6"/>
        <v>-4.229166666666667</v>
      </c>
      <c r="K30" s="226">
        <f t="shared" si="6"/>
        <v>-4.229166666666667</v>
      </c>
      <c r="L30" s="235">
        <f t="shared" si="6"/>
        <v>-4.229166666666667</v>
      </c>
      <c r="M30" s="243">
        <f t="shared" si="6"/>
        <v>-4.53125</v>
      </c>
      <c r="N30" s="235">
        <f t="shared" si="6"/>
        <v>-4.833333333333333</v>
      </c>
      <c r="O30" s="243">
        <f t="shared" si="6"/>
        <v>-4.833333333333333</v>
      </c>
      <c r="P30" s="239">
        <f t="shared" si="6"/>
        <v>-5.1354166666666661</v>
      </c>
    </row>
    <row r="31" spans="1:16" x14ac:dyDescent="0.2">
      <c r="A31" s="177" t="s">
        <v>85</v>
      </c>
      <c r="B31" s="142"/>
      <c r="C31" s="226">
        <f t="shared" ref="C31:P31" si="7">IF(AND(C29=0,C27=0),"0:00", C29-C8)</f>
        <v>0</v>
      </c>
      <c r="D31" s="226">
        <f t="shared" si="7"/>
        <v>0</v>
      </c>
      <c r="E31" s="235">
        <f t="shared" si="7"/>
        <v>-0.30208333333333331</v>
      </c>
      <c r="F31" s="243">
        <f t="shared" si="7"/>
        <v>-0.30208333333333331</v>
      </c>
      <c r="G31" s="235">
        <f t="shared" si="7"/>
        <v>-0.30208333333333331</v>
      </c>
      <c r="H31" s="243">
        <f t="shared" si="7"/>
        <v>-0.30208333333333331</v>
      </c>
      <c r="I31" s="235">
        <f t="shared" si="7"/>
        <v>-0.30208333333333331</v>
      </c>
      <c r="J31" s="226">
        <f t="shared" si="7"/>
        <v>0</v>
      </c>
      <c r="K31" s="226">
        <f t="shared" si="7"/>
        <v>0</v>
      </c>
      <c r="L31" s="235">
        <f t="shared" si="7"/>
        <v>-0.30208333333333331</v>
      </c>
      <c r="M31" s="243">
        <f t="shared" si="7"/>
        <v>-0.30208333333333331</v>
      </c>
      <c r="N31" s="235">
        <f t="shared" si="7"/>
        <v>0</v>
      </c>
      <c r="O31" s="243">
        <f t="shared" si="7"/>
        <v>-0.30208333333333331</v>
      </c>
      <c r="P31" s="239">
        <f t="shared" si="7"/>
        <v>-0.30208333333333331</v>
      </c>
    </row>
    <row r="32" spans="1:16" ht="13.5" thickBot="1" x14ac:dyDescent="0.25">
      <c r="A32" s="178" t="s">
        <v>86</v>
      </c>
      <c r="B32" s="143"/>
      <c r="C32" s="144">
        <f>C30+C31</f>
        <v>-2.71875</v>
      </c>
      <c r="D32" s="144">
        <f t="shared" ref="D32:P32" si="8">D30+D31</f>
        <v>-2.71875</v>
      </c>
      <c r="E32" s="144">
        <f t="shared" si="8"/>
        <v>-3.0208333333333335</v>
      </c>
      <c r="F32" s="144">
        <f t="shared" si="8"/>
        <v>-3.322916666666667</v>
      </c>
      <c r="G32" s="144">
        <f t="shared" si="8"/>
        <v>-3.6250000000000004</v>
      </c>
      <c r="H32" s="144">
        <f t="shared" si="8"/>
        <v>-3.9270833333333339</v>
      </c>
      <c r="I32" s="144">
        <f t="shared" si="8"/>
        <v>-4.229166666666667</v>
      </c>
      <c r="J32" s="144">
        <f t="shared" si="8"/>
        <v>-4.229166666666667</v>
      </c>
      <c r="K32" s="144">
        <f t="shared" si="8"/>
        <v>-4.229166666666667</v>
      </c>
      <c r="L32" s="144">
        <f t="shared" si="8"/>
        <v>-4.53125</v>
      </c>
      <c r="M32" s="144">
        <f t="shared" si="8"/>
        <v>-4.833333333333333</v>
      </c>
      <c r="N32" s="144">
        <f t="shared" si="8"/>
        <v>-4.833333333333333</v>
      </c>
      <c r="O32" s="144">
        <f t="shared" si="8"/>
        <v>-5.1354166666666661</v>
      </c>
      <c r="P32" s="179">
        <f t="shared" si="8"/>
        <v>-5.4374999999999991</v>
      </c>
    </row>
    <row r="33" spans="1:16" ht="13.5" thickBot="1" x14ac:dyDescent="0.25">
      <c r="A33" s="60"/>
      <c r="B33" s="12"/>
      <c r="C33" s="12"/>
      <c r="D33" s="12"/>
      <c r="E33" s="12"/>
      <c r="F33" s="12"/>
      <c r="G33" s="12"/>
      <c r="H33" s="12"/>
      <c r="I33" s="12"/>
      <c r="J33" s="12"/>
      <c r="K33" s="12"/>
      <c r="L33" s="12"/>
      <c r="M33" s="12"/>
      <c r="N33" s="12"/>
      <c r="O33" s="12"/>
      <c r="P33" s="30"/>
    </row>
    <row r="34" spans="1:16" x14ac:dyDescent="0.2">
      <c r="A34" s="60"/>
      <c r="B34" s="57"/>
      <c r="C34" s="12"/>
      <c r="D34" s="12"/>
      <c r="E34" s="12"/>
      <c r="F34" s="12"/>
      <c r="G34" s="12"/>
      <c r="H34" s="127"/>
      <c r="I34" s="128"/>
      <c r="J34" s="305" t="s">
        <v>87</v>
      </c>
      <c r="K34" s="305"/>
      <c r="L34" s="305"/>
      <c r="M34" s="305"/>
      <c r="N34" s="128"/>
      <c r="O34" s="129"/>
      <c r="P34" s="30"/>
    </row>
    <row r="35" spans="1:16" x14ac:dyDescent="0.2">
      <c r="A35" s="60"/>
      <c r="B35" s="59"/>
      <c r="C35" s="12"/>
      <c r="D35" s="12"/>
      <c r="E35" s="12"/>
      <c r="F35" s="31"/>
      <c r="G35" s="12"/>
      <c r="H35" s="130"/>
      <c r="I35" s="91"/>
      <c r="J35" s="91"/>
      <c r="K35" s="91"/>
      <c r="L35" s="91"/>
      <c r="M35" s="91"/>
      <c r="N35" s="91"/>
      <c r="O35" s="131"/>
      <c r="P35" s="30"/>
    </row>
    <row r="36" spans="1:16" x14ac:dyDescent="0.2">
      <c r="A36" s="180" t="s">
        <v>88</v>
      </c>
      <c r="B36" s="33"/>
      <c r="C36" s="33"/>
      <c r="D36" s="33"/>
      <c r="E36" s="33"/>
      <c r="F36" s="12" t="s">
        <v>89</v>
      </c>
      <c r="G36" s="35"/>
      <c r="H36" s="132" t="s">
        <v>90</v>
      </c>
      <c r="I36" s="96"/>
      <c r="J36" s="96"/>
      <c r="K36" s="90">
        <f>C30</f>
        <v>-2.71875</v>
      </c>
      <c r="L36" s="93" t="s">
        <v>91</v>
      </c>
      <c r="M36" s="91" t="s">
        <v>68</v>
      </c>
      <c r="N36" s="97">
        <f>SUM(C20:P20)</f>
        <v>0</v>
      </c>
      <c r="O36" s="131"/>
      <c r="P36" s="30"/>
    </row>
    <row r="37" spans="1:16" x14ac:dyDescent="0.2">
      <c r="A37" s="60" t="s">
        <v>92</v>
      </c>
      <c r="B37" s="12"/>
      <c r="C37" s="12"/>
      <c r="D37" s="12"/>
      <c r="E37" s="12"/>
      <c r="F37" s="12"/>
      <c r="G37" s="12"/>
      <c r="H37" s="132" t="s">
        <v>93</v>
      </c>
      <c r="I37" s="96"/>
      <c r="J37" s="96"/>
      <c r="K37" s="90">
        <f>SUM(C19:P19)</f>
        <v>0</v>
      </c>
      <c r="L37" s="91"/>
      <c r="M37" s="91" t="s">
        <v>71</v>
      </c>
      <c r="N37" s="97">
        <f>SUM(C21:P21)</f>
        <v>0</v>
      </c>
      <c r="O37" s="131"/>
      <c r="P37" s="30"/>
    </row>
    <row r="38" spans="1:16" x14ac:dyDescent="0.2">
      <c r="A38" s="60"/>
      <c r="B38" s="12"/>
      <c r="C38" s="12"/>
      <c r="D38" s="12"/>
      <c r="E38" s="12"/>
      <c r="F38" s="12"/>
      <c r="G38" s="12"/>
      <c r="H38" s="132" t="s">
        <v>94</v>
      </c>
      <c r="I38" s="96"/>
      <c r="J38" s="96"/>
      <c r="K38" s="90">
        <f>SUM(C26:P26)</f>
        <v>0.30208333333333331</v>
      </c>
      <c r="L38" s="91"/>
      <c r="M38" s="91" t="s">
        <v>73</v>
      </c>
      <c r="N38" s="97">
        <f>SUM(C22:P22)</f>
        <v>0</v>
      </c>
      <c r="O38" s="131"/>
      <c r="P38" s="30"/>
    </row>
    <row r="39" spans="1:16" x14ac:dyDescent="0.2">
      <c r="A39" s="60"/>
      <c r="B39" s="12"/>
      <c r="C39" s="12"/>
      <c r="D39" s="12"/>
      <c r="E39" s="12"/>
      <c r="F39" s="12"/>
      <c r="G39" s="12"/>
      <c r="H39" s="132" t="s">
        <v>95</v>
      </c>
      <c r="I39" s="96"/>
      <c r="J39" s="96"/>
      <c r="K39" s="90">
        <f>SUM(C8:P8)</f>
        <v>3.0208333333333335</v>
      </c>
      <c r="L39" s="91"/>
      <c r="M39" s="91" t="s">
        <v>78</v>
      </c>
      <c r="N39" s="97">
        <f>SUM(C25:P25)</f>
        <v>0</v>
      </c>
      <c r="O39" s="131"/>
      <c r="P39" s="30"/>
    </row>
    <row r="40" spans="1:16" x14ac:dyDescent="0.2">
      <c r="A40" s="60"/>
      <c r="B40" s="12"/>
      <c r="C40" s="12"/>
      <c r="D40" s="12"/>
      <c r="E40" s="12"/>
      <c r="F40" s="31"/>
      <c r="G40" s="12"/>
      <c r="H40" s="133"/>
      <c r="I40" s="91"/>
      <c r="J40" s="91"/>
      <c r="K40" s="91"/>
      <c r="L40" s="91"/>
      <c r="M40" s="91" t="s">
        <v>96</v>
      </c>
      <c r="N40" s="97">
        <f>SUM(C24:P24)</f>
        <v>0</v>
      </c>
      <c r="O40" s="131"/>
      <c r="P40" s="30"/>
    </row>
    <row r="41" spans="1:16" x14ac:dyDescent="0.2">
      <c r="A41" s="180" t="s">
        <v>97</v>
      </c>
      <c r="B41" s="33"/>
      <c r="C41" s="33"/>
      <c r="D41" s="33"/>
      <c r="E41" s="33"/>
      <c r="F41" s="33" t="s">
        <v>89</v>
      </c>
      <c r="G41" s="12"/>
      <c r="H41" s="134"/>
      <c r="I41" s="96"/>
      <c r="J41" s="95" t="s">
        <v>98</v>
      </c>
      <c r="K41" s="97">
        <f>(SUM(K36:K38)-(K39))</f>
        <v>-5.4375</v>
      </c>
      <c r="L41" s="91"/>
      <c r="M41" s="94" t="s">
        <v>99</v>
      </c>
      <c r="N41" s="97">
        <f>SUM(C27:P27)</f>
        <v>2.71875</v>
      </c>
      <c r="O41" s="131"/>
      <c r="P41" s="30"/>
    </row>
    <row r="42" spans="1:16" ht="13.5" thickBot="1" x14ac:dyDescent="0.25">
      <c r="A42" s="60" t="s">
        <v>100</v>
      </c>
      <c r="B42" s="12"/>
      <c r="C42" s="12"/>
      <c r="D42" s="12"/>
      <c r="E42" s="12"/>
      <c r="F42" s="12"/>
      <c r="G42" s="12"/>
      <c r="H42" s="135"/>
      <c r="I42" s="136"/>
      <c r="J42" s="137" t="s">
        <v>101</v>
      </c>
      <c r="K42" s="138">
        <f>K78</f>
        <v>0</v>
      </c>
      <c r="L42" s="139"/>
      <c r="M42" s="139"/>
      <c r="N42" s="139"/>
      <c r="O42" s="140"/>
      <c r="P42" s="30"/>
    </row>
    <row r="43" spans="1:16" ht="13.5" thickBot="1" x14ac:dyDescent="0.25">
      <c r="A43" s="181"/>
      <c r="B43" s="37"/>
      <c r="C43" s="37"/>
      <c r="D43" s="37"/>
      <c r="E43" s="37"/>
      <c r="F43" s="37"/>
      <c r="G43" s="37"/>
      <c r="H43" s="37"/>
      <c r="I43" s="37"/>
      <c r="J43" s="37"/>
      <c r="K43" s="37"/>
      <c r="L43" s="37"/>
      <c r="M43" s="37"/>
      <c r="N43" s="37"/>
      <c r="O43" s="37"/>
      <c r="P43" s="38"/>
    </row>
    <row r="44" spans="1:16" ht="13.5" customHeight="1" x14ac:dyDescent="0.25">
      <c r="A44" s="155"/>
      <c r="B44" s="27"/>
      <c r="C44" s="156"/>
      <c r="D44" s="27"/>
      <c r="E44" s="27"/>
      <c r="F44" s="27"/>
      <c r="G44" s="157"/>
      <c r="H44" s="158"/>
      <c r="I44" s="159"/>
      <c r="J44" s="158"/>
      <c r="K44" s="160"/>
      <c r="L44" s="27"/>
      <c r="M44" s="27"/>
      <c r="N44" s="27"/>
      <c r="O44" s="27"/>
      <c r="P44" s="212"/>
    </row>
    <row r="45" spans="1:16" ht="13.5" customHeight="1" x14ac:dyDescent="0.2">
      <c r="A45" s="12"/>
      <c r="B45" s="12"/>
      <c r="C45" s="12"/>
      <c r="D45" s="12"/>
      <c r="E45" s="12"/>
      <c r="F45" s="12"/>
      <c r="G45" s="12"/>
      <c r="H45" s="12"/>
      <c r="I45" s="12"/>
      <c r="J45" s="12"/>
      <c r="K45" s="12"/>
      <c r="L45" s="12"/>
      <c r="M45" s="12"/>
      <c r="N45" s="12"/>
      <c r="O45" s="12"/>
      <c r="P45" s="12"/>
    </row>
    <row r="46" spans="1:16" ht="18" x14ac:dyDescent="0.25">
      <c r="A46" s="3"/>
      <c r="B46" s="4"/>
      <c r="C46" s="156" t="s">
        <v>102</v>
      </c>
      <c r="D46" s="4"/>
      <c r="E46" s="4"/>
      <c r="F46" s="4"/>
      <c r="G46" s="6"/>
      <c r="H46" s="7"/>
      <c r="I46" s="8"/>
      <c r="J46" s="7"/>
      <c r="K46" s="9"/>
      <c r="L46" s="4"/>
      <c r="M46" s="4"/>
      <c r="N46" s="4"/>
      <c r="O46" s="4"/>
      <c r="P46" s="10"/>
    </row>
    <row r="47" spans="1:16" x14ac:dyDescent="0.2">
      <c r="A47" s="11"/>
      <c r="B47" s="12"/>
      <c r="C47" s="76" t="s">
        <v>36</v>
      </c>
      <c r="D47" s="196">
        <f>D2</f>
        <v>43114</v>
      </c>
      <c r="E47" s="83" t="s">
        <v>37</v>
      </c>
      <c r="F47" s="197"/>
      <c r="G47" s="79"/>
      <c r="H47" s="79"/>
      <c r="I47" s="79"/>
      <c r="J47" s="198"/>
      <c r="K47" s="79"/>
      <c r="L47" s="79"/>
      <c r="M47" s="79"/>
      <c r="N47" s="79"/>
      <c r="O47" s="79"/>
      <c r="P47" s="79"/>
    </row>
    <row r="48" spans="1:16" x14ac:dyDescent="0.2">
      <c r="A48" s="11"/>
      <c r="B48" s="12"/>
      <c r="C48" s="77" t="s">
        <v>40</v>
      </c>
      <c r="D48" s="81" t="str">
        <f>D3</f>
        <v>Your Name Goes here</v>
      </c>
      <c r="E48" s="81"/>
      <c r="F48" s="81"/>
      <c r="G48" s="80"/>
      <c r="H48" s="80"/>
      <c r="I48" s="81"/>
      <c r="J48" s="80"/>
      <c r="K48" s="80"/>
      <c r="L48" s="80"/>
      <c r="M48" s="80"/>
      <c r="N48" s="80"/>
      <c r="O48" s="80"/>
      <c r="P48" s="80"/>
    </row>
    <row r="49" spans="1:17" x14ac:dyDescent="0.2">
      <c r="A49" s="11"/>
      <c r="B49" s="12"/>
      <c r="C49" s="78" t="s">
        <v>126</v>
      </c>
      <c r="D49" s="81" t="str">
        <f>D4</f>
        <v>Pos no.</v>
      </c>
      <c r="E49" s="81"/>
      <c r="F49" s="81"/>
      <c r="G49" s="80"/>
      <c r="H49" s="201"/>
      <c r="I49" s="81"/>
      <c r="J49" s="81"/>
      <c r="K49" s="81"/>
      <c r="L49" s="81"/>
      <c r="M49" s="81"/>
      <c r="N49" s="81"/>
      <c r="O49" s="81"/>
      <c r="P49" s="81"/>
    </row>
    <row r="50" spans="1:17" ht="13.5" customHeight="1" x14ac:dyDescent="0.2">
      <c r="A50" s="11"/>
      <c r="B50" s="12"/>
      <c r="C50" s="77" t="s">
        <v>49</v>
      </c>
      <c r="D50" s="81" t="str">
        <f>D5</f>
        <v>Your Unit Name goes here</v>
      </c>
      <c r="E50" s="81"/>
      <c r="F50" s="81"/>
      <c r="G50" s="82"/>
      <c r="H50" s="82"/>
      <c r="I50" s="82"/>
      <c r="J50" s="82"/>
      <c r="K50" s="82"/>
      <c r="L50" s="82"/>
      <c r="M50" s="82"/>
      <c r="N50" s="82"/>
      <c r="O50" s="82"/>
      <c r="P50" s="82"/>
    </row>
    <row r="51" spans="1:17" x14ac:dyDescent="0.2">
      <c r="A51" s="11"/>
      <c r="B51" s="13"/>
      <c r="C51" s="84" t="s">
        <v>54</v>
      </c>
      <c r="D51" s="85" t="s">
        <v>55</v>
      </c>
      <c r="E51" s="85" t="s">
        <v>56</v>
      </c>
      <c r="F51" s="85" t="s">
        <v>57</v>
      </c>
      <c r="G51" s="85" t="s">
        <v>58</v>
      </c>
      <c r="H51" s="85" t="s">
        <v>59</v>
      </c>
      <c r="I51" s="85" t="s">
        <v>60</v>
      </c>
      <c r="J51" s="85" t="s">
        <v>54</v>
      </c>
      <c r="K51" s="85" t="s">
        <v>55</v>
      </c>
      <c r="L51" s="85" t="s">
        <v>56</v>
      </c>
      <c r="M51" s="85" t="s">
        <v>57</v>
      </c>
      <c r="N51" s="85" t="s">
        <v>58</v>
      </c>
      <c r="O51" s="85" t="s">
        <v>59</v>
      </c>
      <c r="P51" s="86" t="s">
        <v>60</v>
      </c>
    </row>
    <row r="52" spans="1:17" ht="13.5" thickBot="1" x14ac:dyDescent="0.25">
      <c r="A52" s="11"/>
      <c r="B52" s="13"/>
      <c r="C52" s="87">
        <f>C7</f>
        <v>43114</v>
      </c>
      <c r="D52" s="88">
        <f>$C$7+1</f>
        <v>43115</v>
      </c>
      <c r="E52" s="88">
        <f>$C$7+2</f>
        <v>43116</v>
      </c>
      <c r="F52" s="88">
        <f>$C$7+3</f>
        <v>43117</v>
      </c>
      <c r="G52" s="88">
        <f>$C$7+4</f>
        <v>43118</v>
      </c>
      <c r="H52" s="88">
        <f>$C$7+5</f>
        <v>43119</v>
      </c>
      <c r="I52" s="88">
        <f>$C$7+6</f>
        <v>43120</v>
      </c>
      <c r="J52" s="88">
        <f>$C$7+7</f>
        <v>43121</v>
      </c>
      <c r="K52" s="88">
        <f>$C$7+8</f>
        <v>43122</v>
      </c>
      <c r="L52" s="88">
        <f>$C$7+9</f>
        <v>43123</v>
      </c>
      <c r="M52" s="88">
        <f>$C$7+10</f>
        <v>43124</v>
      </c>
      <c r="N52" s="88">
        <f>$C$7+11</f>
        <v>43125</v>
      </c>
      <c r="O52" s="88">
        <f>$C$7+12</f>
        <v>43126</v>
      </c>
      <c r="P52" s="89">
        <f>$C$7+13</f>
        <v>43127</v>
      </c>
      <c r="Q52" s="1"/>
    </row>
    <row r="53" spans="1:17" ht="13.5" thickBot="1" x14ac:dyDescent="0.25">
      <c r="A53" s="206" t="s">
        <v>61</v>
      </c>
      <c r="B53" s="80"/>
      <c r="C53" s="203">
        <f>C8</f>
        <v>0</v>
      </c>
      <c r="D53" s="204">
        <f t="shared" ref="D53:P53" si="9">D8</f>
        <v>0</v>
      </c>
      <c r="E53" s="204">
        <f t="shared" si="9"/>
        <v>0.30208333333333331</v>
      </c>
      <c r="F53" s="204">
        <f t="shared" si="9"/>
        <v>0.30208333333333331</v>
      </c>
      <c r="G53" s="204">
        <f t="shared" si="9"/>
        <v>0.30208333333333331</v>
      </c>
      <c r="H53" s="204">
        <f t="shared" si="9"/>
        <v>0.30208333333333331</v>
      </c>
      <c r="I53" s="204">
        <f t="shared" si="9"/>
        <v>0.30208333333333331</v>
      </c>
      <c r="J53" s="204">
        <f t="shared" si="9"/>
        <v>0</v>
      </c>
      <c r="K53" s="204">
        <f t="shared" si="9"/>
        <v>0</v>
      </c>
      <c r="L53" s="204">
        <f t="shared" si="9"/>
        <v>0.30208333333333331</v>
      </c>
      <c r="M53" s="204">
        <f t="shared" si="9"/>
        <v>0.30208333333333331</v>
      </c>
      <c r="N53" s="204">
        <f t="shared" si="9"/>
        <v>0.30208333333333331</v>
      </c>
      <c r="O53" s="204">
        <f t="shared" si="9"/>
        <v>0.30208333333333331</v>
      </c>
      <c r="P53" s="205">
        <f t="shared" si="9"/>
        <v>0.30208333333333331</v>
      </c>
      <c r="Q53" s="1"/>
    </row>
    <row r="54" spans="1:17" hidden="1" x14ac:dyDescent="0.2">
      <c r="A54" s="11"/>
      <c r="B54" s="13" t="s">
        <v>103</v>
      </c>
      <c r="C54" s="16">
        <f t="shared" ref="C54:P54" si="10">C53*24</f>
        <v>0</v>
      </c>
      <c r="D54" s="16">
        <f t="shared" si="10"/>
        <v>0</v>
      </c>
      <c r="E54" s="16">
        <f t="shared" si="10"/>
        <v>7.25</v>
      </c>
      <c r="F54" s="16">
        <f t="shared" si="10"/>
        <v>7.25</v>
      </c>
      <c r="G54" s="16">
        <f t="shared" si="10"/>
        <v>7.25</v>
      </c>
      <c r="H54" s="16">
        <f t="shared" si="10"/>
        <v>7.25</v>
      </c>
      <c r="I54" s="16">
        <f t="shared" si="10"/>
        <v>7.25</v>
      </c>
      <c r="J54" s="16">
        <f t="shared" si="10"/>
        <v>0</v>
      </c>
      <c r="K54" s="16">
        <f t="shared" si="10"/>
        <v>0</v>
      </c>
      <c r="L54" s="16">
        <f t="shared" si="10"/>
        <v>7.25</v>
      </c>
      <c r="M54" s="16">
        <f t="shared" si="10"/>
        <v>7.25</v>
      </c>
      <c r="N54" s="16">
        <f t="shared" si="10"/>
        <v>7.25</v>
      </c>
      <c r="O54" s="16">
        <f t="shared" si="10"/>
        <v>7.25</v>
      </c>
      <c r="P54" s="17">
        <f t="shared" si="10"/>
        <v>7.25</v>
      </c>
      <c r="Q54" s="2"/>
    </row>
    <row r="55" spans="1:17" x14ac:dyDescent="0.2">
      <c r="A55" s="11"/>
      <c r="B55" s="13"/>
      <c r="C55" s="45"/>
      <c r="D55" s="45"/>
      <c r="E55" s="45"/>
      <c r="F55" s="45"/>
      <c r="G55" s="45"/>
      <c r="H55" s="45"/>
      <c r="I55" s="45"/>
      <c r="J55" s="45"/>
      <c r="K55" s="45"/>
      <c r="L55" s="45"/>
      <c r="M55" s="45"/>
      <c r="N55" s="45"/>
      <c r="O55" s="45"/>
      <c r="P55" s="17"/>
      <c r="Q55" s="2"/>
    </row>
    <row r="56" spans="1:17" x14ac:dyDescent="0.2">
      <c r="A56" s="18" t="s">
        <v>104</v>
      </c>
      <c r="B56" s="19" t="s">
        <v>63</v>
      </c>
      <c r="C56" s="20">
        <v>0</v>
      </c>
      <c r="D56" s="20">
        <v>0</v>
      </c>
      <c r="E56" s="20">
        <v>0</v>
      </c>
      <c r="F56" s="20">
        <v>0</v>
      </c>
      <c r="G56" s="20">
        <v>0</v>
      </c>
      <c r="H56" s="20">
        <v>0</v>
      </c>
      <c r="I56" s="20">
        <v>0</v>
      </c>
      <c r="J56" s="20">
        <v>0</v>
      </c>
      <c r="K56" s="20">
        <v>0</v>
      </c>
      <c r="L56" s="20">
        <v>0</v>
      </c>
      <c r="M56" s="20">
        <v>0</v>
      </c>
      <c r="N56" s="20">
        <v>0</v>
      </c>
      <c r="O56" s="20">
        <v>0</v>
      </c>
      <c r="P56" s="21">
        <v>0</v>
      </c>
    </row>
    <row r="57" spans="1:17" x14ac:dyDescent="0.2">
      <c r="A57" s="15" t="s">
        <v>105</v>
      </c>
      <c r="B57" s="19" t="s">
        <v>64</v>
      </c>
      <c r="C57" s="20">
        <v>0</v>
      </c>
      <c r="D57" s="20">
        <v>0</v>
      </c>
      <c r="E57" s="20">
        <v>0</v>
      </c>
      <c r="F57" s="20">
        <v>0</v>
      </c>
      <c r="G57" s="20">
        <v>0</v>
      </c>
      <c r="H57" s="20">
        <v>0</v>
      </c>
      <c r="I57" s="20">
        <v>0</v>
      </c>
      <c r="J57" s="20">
        <v>0</v>
      </c>
      <c r="K57" s="20">
        <v>0</v>
      </c>
      <c r="L57" s="20">
        <v>0</v>
      </c>
      <c r="M57" s="20">
        <v>0</v>
      </c>
      <c r="N57" s="20">
        <v>0</v>
      </c>
      <c r="O57" s="20">
        <v>0</v>
      </c>
      <c r="P57" s="21">
        <v>0</v>
      </c>
    </row>
    <row r="58" spans="1:17" x14ac:dyDescent="0.2">
      <c r="A58" s="11"/>
      <c r="B58" s="19" t="s">
        <v>63</v>
      </c>
      <c r="C58" s="20"/>
      <c r="D58" s="20"/>
      <c r="E58" s="20"/>
      <c r="F58" s="20"/>
      <c r="G58" s="20"/>
      <c r="H58" s="20"/>
      <c r="I58" s="20"/>
      <c r="J58" s="20"/>
      <c r="K58" s="20"/>
      <c r="L58" s="20"/>
      <c r="M58" s="20"/>
      <c r="N58" s="20"/>
      <c r="O58" s="20"/>
      <c r="P58" s="21"/>
    </row>
    <row r="59" spans="1:17" x14ac:dyDescent="0.2">
      <c r="A59" s="11"/>
      <c r="B59" s="19" t="s">
        <v>64</v>
      </c>
      <c r="C59" s="20"/>
      <c r="D59" s="20"/>
      <c r="E59" s="20"/>
      <c r="F59" s="20"/>
      <c r="G59" s="20"/>
      <c r="H59" s="20"/>
      <c r="I59" s="20"/>
      <c r="J59" s="20"/>
      <c r="K59" s="20"/>
      <c r="L59" s="20"/>
      <c r="M59" s="20"/>
      <c r="N59" s="20"/>
      <c r="O59" s="20"/>
      <c r="P59" s="21"/>
    </row>
    <row r="60" spans="1:17" ht="13.5" thickBot="1" x14ac:dyDescent="0.25">
      <c r="A60" s="46"/>
      <c r="B60" s="207" t="s">
        <v>65</v>
      </c>
      <c r="C60" s="208">
        <f t="shared" ref="C60:P60" si="11">(C57-C56)+(C59-C58)</f>
        <v>0</v>
      </c>
      <c r="D60" s="209">
        <f t="shared" si="11"/>
        <v>0</v>
      </c>
      <c r="E60" s="209">
        <f t="shared" si="11"/>
        <v>0</v>
      </c>
      <c r="F60" s="209">
        <f t="shared" si="11"/>
        <v>0</v>
      </c>
      <c r="G60" s="209">
        <f t="shared" si="11"/>
        <v>0</v>
      </c>
      <c r="H60" s="209">
        <f t="shared" si="11"/>
        <v>0</v>
      </c>
      <c r="I60" s="209">
        <f t="shared" si="11"/>
        <v>0</v>
      </c>
      <c r="J60" s="209">
        <f t="shared" si="11"/>
        <v>0</v>
      </c>
      <c r="K60" s="209">
        <f t="shared" si="11"/>
        <v>0</v>
      </c>
      <c r="L60" s="209">
        <f t="shared" si="11"/>
        <v>0</v>
      </c>
      <c r="M60" s="209">
        <f t="shared" si="11"/>
        <v>0</v>
      </c>
      <c r="N60" s="209">
        <f t="shared" si="11"/>
        <v>0</v>
      </c>
      <c r="O60" s="209">
        <f t="shared" si="11"/>
        <v>0</v>
      </c>
      <c r="P60" s="92">
        <f t="shared" si="11"/>
        <v>0</v>
      </c>
    </row>
    <row r="61" spans="1:17" x14ac:dyDescent="0.2">
      <c r="A61" s="11"/>
      <c r="B61" s="13"/>
      <c r="C61" s="44"/>
      <c r="D61" s="44"/>
      <c r="E61" s="44"/>
      <c r="F61" s="44"/>
      <c r="G61" s="44"/>
      <c r="H61" s="44"/>
      <c r="I61" s="44"/>
      <c r="J61" s="44"/>
      <c r="K61" s="44"/>
      <c r="L61" s="44"/>
      <c r="M61" s="44"/>
      <c r="N61" s="44"/>
      <c r="O61" s="44"/>
      <c r="P61" s="47"/>
    </row>
    <row r="62" spans="1:17" x14ac:dyDescent="0.2">
      <c r="A62" s="18" t="s">
        <v>106</v>
      </c>
      <c r="B62" s="61"/>
      <c r="C62" s="67">
        <v>0</v>
      </c>
      <c r="D62" s="67">
        <v>0</v>
      </c>
      <c r="E62" s="67">
        <v>0</v>
      </c>
      <c r="F62" s="67">
        <v>0</v>
      </c>
      <c r="G62" s="67">
        <v>0</v>
      </c>
      <c r="H62" s="67">
        <v>0</v>
      </c>
      <c r="I62" s="67">
        <v>0</v>
      </c>
      <c r="J62" s="67">
        <v>0</v>
      </c>
      <c r="K62" s="67">
        <v>0</v>
      </c>
      <c r="L62" s="67">
        <v>0</v>
      </c>
      <c r="M62" s="67">
        <v>0</v>
      </c>
      <c r="N62" s="67">
        <v>0</v>
      </c>
      <c r="O62" s="67">
        <v>0</v>
      </c>
      <c r="P62" s="68">
        <v>0</v>
      </c>
    </row>
    <row r="63" spans="1:17" x14ac:dyDescent="0.2">
      <c r="A63" s="62" t="s">
        <v>107</v>
      </c>
      <c r="B63" s="63"/>
      <c r="C63" s="67">
        <f t="shared" ref="C63:P63" si="12">(C60-C62)</f>
        <v>0</v>
      </c>
      <c r="D63" s="67">
        <f t="shared" si="12"/>
        <v>0</v>
      </c>
      <c r="E63" s="67">
        <f t="shared" si="12"/>
        <v>0</v>
      </c>
      <c r="F63" s="67">
        <f t="shared" si="12"/>
        <v>0</v>
      </c>
      <c r="G63" s="67">
        <f t="shared" si="12"/>
        <v>0</v>
      </c>
      <c r="H63" s="67">
        <f t="shared" si="12"/>
        <v>0</v>
      </c>
      <c r="I63" s="67">
        <f t="shared" si="12"/>
        <v>0</v>
      </c>
      <c r="J63" s="67">
        <f t="shared" si="12"/>
        <v>0</v>
      </c>
      <c r="K63" s="67">
        <f t="shared" si="12"/>
        <v>0</v>
      </c>
      <c r="L63" s="67">
        <f t="shared" si="12"/>
        <v>0</v>
      </c>
      <c r="M63" s="67">
        <f t="shared" si="12"/>
        <v>0</v>
      </c>
      <c r="N63" s="67">
        <f t="shared" si="12"/>
        <v>0</v>
      </c>
      <c r="O63" s="67">
        <f t="shared" si="12"/>
        <v>0</v>
      </c>
      <c r="P63" s="68">
        <f t="shared" si="12"/>
        <v>0</v>
      </c>
    </row>
    <row r="64" spans="1:17" x14ac:dyDescent="0.2">
      <c r="A64" s="11"/>
      <c r="B64" s="12"/>
      <c r="C64" s="69"/>
      <c r="D64" s="69"/>
      <c r="E64" s="69"/>
      <c r="F64" s="69"/>
      <c r="G64" s="69"/>
      <c r="H64" s="69"/>
      <c r="I64" s="69"/>
      <c r="J64" s="69"/>
      <c r="K64" s="69"/>
      <c r="L64" s="69"/>
      <c r="M64" s="69"/>
      <c r="N64" s="69"/>
      <c r="O64" s="69"/>
      <c r="P64" s="70"/>
    </row>
    <row r="65" spans="1:16" x14ac:dyDescent="0.2">
      <c r="A65" s="64" t="s">
        <v>108</v>
      </c>
      <c r="B65" s="51"/>
      <c r="C65" s="71"/>
      <c r="D65" s="71"/>
      <c r="E65" s="71"/>
      <c r="F65" s="71"/>
      <c r="G65" s="71"/>
      <c r="H65" s="71"/>
      <c r="I65" s="71"/>
      <c r="J65" s="71"/>
      <c r="K65" s="71"/>
      <c r="L65" s="71"/>
      <c r="M65" s="71"/>
      <c r="N65" s="71"/>
      <c r="O65" s="71"/>
      <c r="P65" s="72"/>
    </row>
    <row r="66" spans="1:16" x14ac:dyDescent="0.2">
      <c r="A66" s="65" t="s">
        <v>109</v>
      </c>
      <c r="B66" s="48" t="s">
        <v>110</v>
      </c>
      <c r="C66" s="73"/>
      <c r="D66" s="73"/>
      <c r="E66" s="73"/>
      <c r="F66" s="73"/>
      <c r="G66" s="73"/>
      <c r="H66" s="73"/>
      <c r="I66" s="73"/>
      <c r="J66" s="73"/>
      <c r="K66" s="73"/>
      <c r="L66" s="73"/>
      <c r="M66" s="73"/>
      <c r="N66" s="73"/>
      <c r="O66" s="73"/>
      <c r="P66" s="74"/>
    </row>
    <row r="67" spans="1:16" x14ac:dyDescent="0.2">
      <c r="A67" s="66" t="s">
        <v>111</v>
      </c>
      <c r="B67" s="49" t="s">
        <v>112</v>
      </c>
      <c r="C67" s="73"/>
      <c r="D67" s="73"/>
      <c r="E67" s="73"/>
      <c r="F67" s="73"/>
      <c r="G67" s="73"/>
      <c r="H67" s="73"/>
      <c r="I67" s="73"/>
      <c r="J67" s="73"/>
      <c r="K67" s="73"/>
      <c r="L67" s="73"/>
      <c r="M67" s="73"/>
      <c r="N67" s="73"/>
      <c r="O67" s="73"/>
      <c r="P67" s="74"/>
    </row>
    <row r="68" spans="1:16" x14ac:dyDescent="0.2">
      <c r="A68" s="66" t="s">
        <v>113</v>
      </c>
      <c r="B68" s="49" t="s">
        <v>114</v>
      </c>
      <c r="C68" s="73"/>
      <c r="D68" s="73"/>
      <c r="E68" s="73"/>
      <c r="F68" s="73"/>
      <c r="G68" s="73"/>
      <c r="H68" s="73"/>
      <c r="I68" s="73"/>
      <c r="J68" s="73"/>
      <c r="K68" s="73"/>
      <c r="L68" s="73"/>
      <c r="M68" s="73"/>
      <c r="N68" s="73"/>
      <c r="O68" s="73"/>
      <c r="P68" s="75"/>
    </row>
    <row r="69" spans="1:16" x14ac:dyDescent="0.2">
      <c r="A69" s="62" t="s">
        <v>115</v>
      </c>
      <c r="B69" s="50"/>
      <c r="C69" s="210">
        <f t="shared" ref="C69:P69" si="13">(C66*1.5)+(C67*2)+(C68*2.5)</f>
        <v>0</v>
      </c>
      <c r="D69" s="210">
        <f t="shared" si="13"/>
        <v>0</v>
      </c>
      <c r="E69" s="210">
        <f t="shared" si="13"/>
        <v>0</v>
      </c>
      <c r="F69" s="210">
        <f t="shared" si="13"/>
        <v>0</v>
      </c>
      <c r="G69" s="210">
        <f t="shared" si="13"/>
        <v>0</v>
      </c>
      <c r="H69" s="210">
        <f t="shared" si="13"/>
        <v>0</v>
      </c>
      <c r="I69" s="210">
        <f t="shared" si="13"/>
        <v>0</v>
      </c>
      <c r="J69" s="210">
        <f t="shared" si="13"/>
        <v>0</v>
      </c>
      <c r="K69" s="210">
        <f t="shared" si="13"/>
        <v>0</v>
      </c>
      <c r="L69" s="210">
        <f t="shared" si="13"/>
        <v>0</v>
      </c>
      <c r="M69" s="210">
        <f t="shared" si="13"/>
        <v>0</v>
      </c>
      <c r="N69" s="210">
        <f t="shared" si="13"/>
        <v>0</v>
      </c>
      <c r="O69" s="210">
        <f t="shared" si="13"/>
        <v>0</v>
      </c>
      <c r="P69" s="211">
        <f t="shared" si="13"/>
        <v>0</v>
      </c>
    </row>
    <row r="70" spans="1:16" x14ac:dyDescent="0.2">
      <c r="A70" s="11"/>
      <c r="B70" s="12"/>
      <c r="C70" s="12"/>
      <c r="D70" s="12"/>
      <c r="E70" s="12"/>
      <c r="F70" s="12"/>
      <c r="G70" s="12"/>
      <c r="H70" s="12"/>
      <c r="I70" s="12"/>
      <c r="J70" s="12"/>
      <c r="K70" s="12"/>
      <c r="L70" s="12"/>
      <c r="M70" s="12"/>
      <c r="N70" s="12"/>
      <c r="O70" s="12"/>
      <c r="P70" s="14"/>
    </row>
    <row r="71" spans="1:16" ht="13.5" thickBot="1" x14ac:dyDescent="0.25">
      <c r="A71" s="11"/>
      <c r="B71" s="42"/>
      <c r="C71" s="12"/>
      <c r="D71" s="12"/>
      <c r="E71" s="12"/>
      <c r="F71" s="12"/>
      <c r="G71" s="12"/>
      <c r="H71" s="12"/>
      <c r="I71" s="12"/>
      <c r="J71" s="12"/>
      <c r="K71" s="12"/>
      <c r="L71" s="12"/>
      <c r="M71" s="12"/>
      <c r="N71" s="12"/>
      <c r="O71" s="12"/>
      <c r="P71" s="14"/>
    </row>
    <row r="72" spans="1:16" x14ac:dyDescent="0.2">
      <c r="A72" s="11"/>
      <c r="B72" s="12"/>
      <c r="C72" s="12"/>
      <c r="D72" s="12"/>
      <c r="E72" s="12"/>
      <c r="F72" s="31"/>
      <c r="G72" s="12"/>
      <c r="H72" s="26"/>
      <c r="I72" s="27"/>
      <c r="J72" s="27"/>
      <c r="K72" s="27"/>
      <c r="L72" s="28"/>
      <c r="M72" s="12"/>
      <c r="N72" s="12"/>
      <c r="O72" s="12"/>
      <c r="P72" s="14"/>
    </row>
    <row r="73" spans="1:16" x14ac:dyDescent="0.2">
      <c r="A73" s="32" t="s">
        <v>88</v>
      </c>
      <c r="B73" s="33"/>
      <c r="C73" s="33"/>
      <c r="D73" s="33"/>
      <c r="E73" s="33"/>
      <c r="F73" s="12" t="s">
        <v>89</v>
      </c>
      <c r="G73" s="12"/>
      <c r="H73" s="43" t="s">
        <v>116</v>
      </c>
      <c r="I73" s="12"/>
      <c r="J73" s="12"/>
      <c r="K73" s="13"/>
      <c r="L73" s="30"/>
      <c r="M73" s="12"/>
      <c r="N73" s="12"/>
      <c r="O73" s="12"/>
      <c r="P73" s="14"/>
    </row>
    <row r="74" spans="1:16" x14ac:dyDescent="0.2">
      <c r="A74" s="11" t="s">
        <v>117</v>
      </c>
      <c r="B74" s="12"/>
      <c r="C74" s="12"/>
      <c r="D74" s="12"/>
      <c r="E74" s="12"/>
      <c r="F74" s="12"/>
      <c r="G74" s="12"/>
      <c r="H74" s="29"/>
      <c r="I74" s="12"/>
      <c r="J74" s="12"/>
      <c r="K74" s="12"/>
      <c r="L74" s="30"/>
      <c r="M74" s="12"/>
      <c r="N74" s="12"/>
      <c r="O74" s="12"/>
      <c r="P74" s="14"/>
    </row>
    <row r="75" spans="1:16" x14ac:dyDescent="0.2">
      <c r="A75" s="11"/>
      <c r="B75" s="12"/>
      <c r="C75" s="12"/>
      <c r="D75" s="12"/>
      <c r="E75" s="12"/>
      <c r="F75" s="12"/>
      <c r="G75" s="12"/>
      <c r="H75" s="34" t="s">
        <v>118</v>
      </c>
      <c r="I75" s="12"/>
      <c r="J75" s="12"/>
      <c r="K75" s="52">
        <f>L4</f>
        <v>0</v>
      </c>
      <c r="L75" s="30"/>
      <c r="M75" s="12"/>
      <c r="N75" s="12"/>
      <c r="O75" s="12"/>
      <c r="P75" s="14"/>
    </row>
    <row r="76" spans="1:16" x14ac:dyDescent="0.2">
      <c r="A76" s="11"/>
      <c r="B76" s="12"/>
      <c r="C76" s="12"/>
      <c r="D76" s="12"/>
      <c r="E76" s="12"/>
      <c r="F76" s="12"/>
      <c r="G76" s="12"/>
      <c r="H76" s="34" t="s">
        <v>119</v>
      </c>
      <c r="I76" s="12"/>
      <c r="J76" s="12"/>
      <c r="K76" s="52">
        <f>SUM(C69:P69)</f>
        <v>0</v>
      </c>
      <c r="L76" s="30"/>
      <c r="M76" s="12"/>
      <c r="N76" s="12"/>
      <c r="O76" s="12"/>
      <c r="P76" s="14"/>
    </row>
    <row r="77" spans="1:16" x14ac:dyDescent="0.2">
      <c r="A77" s="11"/>
      <c r="B77" s="12"/>
      <c r="C77" s="12"/>
      <c r="D77" s="12"/>
      <c r="E77" s="12"/>
      <c r="F77" s="31"/>
      <c r="G77" s="12"/>
      <c r="H77" s="34" t="s">
        <v>120</v>
      </c>
      <c r="I77" s="12"/>
      <c r="J77" s="12"/>
      <c r="K77" s="52">
        <f>N39</f>
        <v>0</v>
      </c>
      <c r="L77" s="30"/>
      <c r="M77" s="12"/>
      <c r="N77" s="12"/>
      <c r="O77" s="12"/>
      <c r="P77" s="14"/>
    </row>
    <row r="78" spans="1:16" x14ac:dyDescent="0.2">
      <c r="A78" s="32" t="s">
        <v>121</v>
      </c>
      <c r="B78" s="33"/>
      <c r="C78" s="33"/>
      <c r="D78" s="33"/>
      <c r="E78" s="33"/>
      <c r="F78" s="33" t="s">
        <v>89</v>
      </c>
      <c r="G78" s="12"/>
      <c r="H78" s="34" t="s">
        <v>122</v>
      </c>
      <c r="I78" s="12"/>
      <c r="J78" s="12"/>
      <c r="K78" s="52">
        <f>K75+K76-K77</f>
        <v>0</v>
      </c>
      <c r="L78" s="30"/>
      <c r="M78" s="12"/>
      <c r="N78" s="12"/>
      <c r="O78" s="12"/>
      <c r="P78" s="14"/>
    </row>
    <row r="79" spans="1:16" x14ac:dyDescent="0.2">
      <c r="A79" s="11" t="s">
        <v>100</v>
      </c>
      <c r="B79" s="12"/>
      <c r="C79" s="12"/>
      <c r="D79" s="12"/>
      <c r="E79" s="12"/>
      <c r="F79" s="12"/>
      <c r="G79" s="12"/>
      <c r="H79" s="29"/>
      <c r="I79" s="12"/>
      <c r="J79" s="12"/>
      <c r="K79" s="54"/>
      <c r="L79" s="30"/>
      <c r="M79" s="12"/>
      <c r="N79" s="12"/>
      <c r="O79" s="12"/>
      <c r="P79" s="14"/>
    </row>
    <row r="80" spans="1:16" x14ac:dyDescent="0.2">
      <c r="A80" s="11"/>
      <c r="B80" s="12"/>
      <c r="C80" s="12"/>
      <c r="D80" s="12"/>
      <c r="E80" s="12"/>
      <c r="F80" s="12"/>
      <c r="G80" s="12"/>
      <c r="H80" s="55" t="s">
        <v>123</v>
      </c>
      <c r="I80" s="12"/>
      <c r="J80" s="12"/>
      <c r="K80" s="52">
        <f>SUM(C62:P62)</f>
        <v>0</v>
      </c>
      <c r="L80" s="30"/>
      <c r="M80" s="12"/>
      <c r="N80" s="12"/>
      <c r="O80" s="12"/>
      <c r="P80" s="14"/>
    </row>
    <row r="81" spans="1:16" ht="13.5" thickBot="1" x14ac:dyDescent="0.25">
      <c r="A81" s="11"/>
      <c r="B81" s="12"/>
      <c r="C81" s="12"/>
      <c r="D81" s="12"/>
      <c r="E81" s="12"/>
      <c r="F81" s="12"/>
      <c r="G81" s="12"/>
      <c r="H81" s="36"/>
      <c r="I81" s="37"/>
      <c r="J81" s="37"/>
      <c r="K81" s="37"/>
      <c r="L81" s="38"/>
      <c r="M81" s="12"/>
      <c r="N81" s="12"/>
      <c r="O81" s="12"/>
      <c r="P81" s="14"/>
    </row>
    <row r="82" spans="1:16" ht="13.5" thickBot="1" x14ac:dyDescent="0.25">
      <c r="A82" s="39"/>
      <c r="B82" s="40"/>
      <c r="C82" s="40"/>
      <c r="D82" s="40"/>
      <c r="E82" s="40"/>
      <c r="F82" s="40"/>
      <c r="G82" s="40"/>
      <c r="H82" s="40"/>
      <c r="I82" s="40"/>
      <c r="J82" s="40"/>
      <c r="K82" s="40"/>
      <c r="L82" s="40"/>
      <c r="M82" s="40"/>
      <c r="N82" s="40"/>
      <c r="O82" s="40"/>
      <c r="P82" s="41"/>
    </row>
    <row r="83" spans="1:16" ht="13.5" thickTop="1" x14ac:dyDescent="0.2"/>
    <row r="85" spans="1:16" x14ac:dyDescent="0.2">
      <c r="D85" s="56"/>
    </row>
    <row r="86" spans="1:16" x14ac:dyDescent="0.2">
      <c r="D86" s="56"/>
    </row>
    <row r="87" spans="1:16" x14ac:dyDescent="0.2">
      <c r="D87" s="56"/>
    </row>
    <row r="88" spans="1:16" x14ac:dyDescent="0.2">
      <c r="D88" s="56"/>
    </row>
    <row r="89" spans="1:16" x14ac:dyDescent="0.2">
      <c r="D89" s="56"/>
    </row>
  </sheetData>
  <sheetProtection algorithmName="SHA-512" hashValue="kE8TL4QjGGohM3oZ0ZahucGfGRE3bFIvNJitkvC5wbmpH22++fYyf9gGyZHQdfECARGCI5p5tdM36/FTMP21JQ==" saltValue="w2QnT+wZFEHaQ+jZtPDZbg==" spinCount="100000" sheet="1" objects="1" scenarios="1"/>
  <mergeCells count="7">
    <mergeCell ref="D3:G3"/>
    <mergeCell ref="D5:G5"/>
    <mergeCell ref="M2:P2"/>
    <mergeCell ref="J34:M34"/>
    <mergeCell ref="M3:P3"/>
    <mergeCell ref="M4:P4"/>
    <mergeCell ref="M5:P5"/>
  </mergeCells>
  <phoneticPr fontId="0" type="noConversion"/>
  <hyperlinks>
    <hyperlink ref="M3" r:id="rId1" xr:uid="{4DDBE653-BD4F-432B-91FD-5FB5E8AF6ACB}"/>
    <hyperlink ref="M4" r:id="rId2" xr:uid="{69C5DA27-60A9-4F07-915A-D5C0C9AC2218}"/>
    <hyperlink ref="M5" r:id="rId3" xr:uid="{A49B3038-4E68-4E91-AEE6-6E2033AD0385}"/>
  </hyperlinks>
  <pageMargins left="0.2" right="0.23" top="0.37" bottom="0.2" header="0.35" footer="0.2"/>
  <pageSetup paperSize="9" scale="94" fitToHeight="2" orientation="landscape" horizontalDpi="4294967295" verticalDpi="4294967295" r:id="rId4"/>
  <headerFooter alignWithMargins="0"/>
  <rowBreaks count="1" manualBreakCount="1">
    <brk id="44" max="16383" man="1"/>
  </rowBreaks>
  <drawing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tabColor theme="5"/>
    <pageSetUpPr autoPageBreaks="0"/>
  </sheetPr>
  <dimension ref="A1:Q89"/>
  <sheetViews>
    <sheetView zoomScaleNormal="100" workbookViewId="0">
      <selection activeCell="C30" sqref="C30"/>
    </sheetView>
  </sheetViews>
  <sheetFormatPr defaultColWidth="11.42578125" defaultRowHeight="12.75" x14ac:dyDescent="0.2"/>
  <sheetData>
    <row r="1" spans="1:17" ht="22.5" customHeight="1" x14ac:dyDescent="0.25">
      <c r="A1" s="155"/>
      <c r="B1" s="27"/>
      <c r="C1" s="156" t="s">
        <v>0</v>
      </c>
      <c r="D1" s="27"/>
      <c r="E1" s="27"/>
      <c r="F1" s="27"/>
      <c r="G1" s="157"/>
      <c r="H1" s="158"/>
      <c r="I1" s="159"/>
      <c r="J1" s="158"/>
      <c r="K1" s="160"/>
      <c r="L1" s="27"/>
      <c r="M1" s="27"/>
      <c r="N1" s="27"/>
      <c r="O1" s="27"/>
      <c r="P1" s="28"/>
    </row>
    <row r="2" spans="1:17" ht="12.75" customHeight="1" x14ac:dyDescent="0.2">
      <c r="A2" s="60"/>
      <c r="B2" s="12"/>
      <c r="C2" s="184" t="s">
        <v>36</v>
      </c>
      <c r="D2" s="185">
        <f>SUM('15Jan-28Jan'!D2,14)</f>
        <v>43128</v>
      </c>
      <c r="E2" s="186" t="s">
        <v>37</v>
      </c>
      <c r="F2" s="187"/>
      <c r="G2" s="188"/>
      <c r="H2" s="189" t="s">
        <v>38</v>
      </c>
      <c r="I2" s="190"/>
      <c r="J2" s="190"/>
      <c r="K2" s="190"/>
      <c r="L2" s="191">
        <f>+'15Jan-28Jan'!K41</f>
        <v>-5.4375</v>
      </c>
      <c r="M2" s="306" t="s">
        <v>39</v>
      </c>
      <c r="N2" s="307"/>
      <c r="O2" s="307"/>
      <c r="P2" s="308"/>
    </row>
    <row r="3" spans="1:17" ht="12.75" customHeight="1" x14ac:dyDescent="0.2">
      <c r="A3" s="60"/>
      <c r="B3" s="12"/>
      <c r="C3" s="118" t="s">
        <v>40</v>
      </c>
      <c r="D3" s="302" t="str">
        <f>'15Jan-28Jan'!D3</f>
        <v>Your Name Goes here</v>
      </c>
      <c r="E3" s="303"/>
      <c r="F3" s="303"/>
      <c r="G3" s="304"/>
      <c r="H3" s="122"/>
      <c r="I3" s="120"/>
      <c r="J3" s="120"/>
      <c r="K3" s="120"/>
      <c r="L3" s="121"/>
      <c r="M3" s="309" t="s">
        <v>42</v>
      </c>
      <c r="N3" s="310"/>
      <c r="O3" s="310"/>
      <c r="P3" s="311"/>
    </row>
    <row r="4" spans="1:17" x14ac:dyDescent="0.2">
      <c r="A4" s="60"/>
      <c r="B4" s="12"/>
      <c r="C4" s="118" t="s">
        <v>43</v>
      </c>
      <c r="D4" s="149" t="str">
        <f>'15Jan-28Jan'!D4</f>
        <v>Pos no.</v>
      </c>
      <c r="E4" s="150"/>
      <c r="F4" s="214" t="s">
        <v>45</v>
      </c>
      <c r="G4" s="151" t="str">
        <f>'15Jan-28Jan'!G4</f>
        <v>Emp ID</v>
      </c>
      <c r="H4" s="122" t="s">
        <v>47</v>
      </c>
      <c r="I4" s="122"/>
      <c r="J4" s="120"/>
      <c r="K4" s="120"/>
      <c r="L4" s="123">
        <f>'15Jan-28Jan'!K78</f>
        <v>0</v>
      </c>
      <c r="M4" s="309" t="s">
        <v>48</v>
      </c>
      <c r="N4" s="310"/>
      <c r="O4" s="310"/>
      <c r="P4" s="311"/>
    </row>
    <row r="5" spans="1:17" ht="13.5" customHeight="1" x14ac:dyDescent="0.2">
      <c r="A5" s="60"/>
      <c r="B5" s="12"/>
      <c r="C5" s="192" t="s">
        <v>49</v>
      </c>
      <c r="D5" s="315" t="str">
        <f>'15Jan-28Jan'!D5</f>
        <v>Your Unit Name goes here</v>
      </c>
      <c r="E5" s="316"/>
      <c r="F5" s="316"/>
      <c r="G5" s="317"/>
      <c r="H5" s="193" t="s">
        <v>51</v>
      </c>
      <c r="I5" s="193"/>
      <c r="J5" s="194"/>
      <c r="K5" s="194"/>
      <c r="L5" s="195" t="str">
        <f>'15Jan-28Jan'!L5</f>
        <v>FLEX</v>
      </c>
      <c r="M5" s="312" t="s">
        <v>53</v>
      </c>
      <c r="N5" s="313"/>
      <c r="O5" s="313"/>
      <c r="P5" s="314"/>
    </row>
    <row r="6" spans="1:17" x14ac:dyDescent="0.2">
      <c r="A6" s="60"/>
      <c r="B6" s="13"/>
      <c r="C6" s="182" t="s">
        <v>54</v>
      </c>
      <c r="D6" s="146" t="s">
        <v>55</v>
      </c>
      <c r="E6" s="146" t="s">
        <v>56</v>
      </c>
      <c r="F6" s="146" t="s">
        <v>57</v>
      </c>
      <c r="G6" s="146" t="s">
        <v>58</v>
      </c>
      <c r="H6" s="146" t="s">
        <v>59</v>
      </c>
      <c r="I6" s="146" t="s">
        <v>60</v>
      </c>
      <c r="J6" s="146" t="s">
        <v>54</v>
      </c>
      <c r="K6" s="146" t="s">
        <v>55</v>
      </c>
      <c r="L6" s="146" t="s">
        <v>56</v>
      </c>
      <c r="M6" s="146" t="s">
        <v>57</v>
      </c>
      <c r="N6" s="146" t="s">
        <v>58</v>
      </c>
      <c r="O6" s="146" t="s">
        <v>59</v>
      </c>
      <c r="P6" s="183" t="s">
        <v>60</v>
      </c>
    </row>
    <row r="7" spans="1:17" ht="13.5" thickBot="1" x14ac:dyDescent="0.25">
      <c r="A7" s="60"/>
      <c r="B7" s="13"/>
      <c r="C7" s="114">
        <f>D2</f>
        <v>43128</v>
      </c>
      <c r="D7" s="115">
        <f>$C$7+1</f>
        <v>43129</v>
      </c>
      <c r="E7" s="115">
        <f>$C$7+2</f>
        <v>43130</v>
      </c>
      <c r="F7" s="115">
        <f>$C$7+3</f>
        <v>43131</v>
      </c>
      <c r="G7" s="115">
        <f>$C$7+4</f>
        <v>43132</v>
      </c>
      <c r="H7" s="115">
        <f>$C$7+5</f>
        <v>43133</v>
      </c>
      <c r="I7" s="115">
        <f>$C$7+6</f>
        <v>43134</v>
      </c>
      <c r="J7" s="115">
        <f>$C$7+7</f>
        <v>43135</v>
      </c>
      <c r="K7" s="115">
        <f>$C$7+8</f>
        <v>43136</v>
      </c>
      <c r="L7" s="115">
        <f>$C$7+9</f>
        <v>43137</v>
      </c>
      <c r="M7" s="115">
        <f>$C$7+10</f>
        <v>43138</v>
      </c>
      <c r="N7" s="115">
        <f>$C$7+11</f>
        <v>43139</v>
      </c>
      <c r="O7" s="115">
        <f>$C$7+12</f>
        <v>43140</v>
      </c>
      <c r="P7" s="162">
        <f>$C$7+13</f>
        <v>43141</v>
      </c>
      <c r="Q7" s="1"/>
    </row>
    <row r="8" spans="1:17" ht="13.5" thickBot="1" x14ac:dyDescent="0.25">
      <c r="A8" s="118" t="s">
        <v>61</v>
      </c>
      <c r="B8" s="120"/>
      <c r="C8" s="244">
        <f>'15Jan-28Jan'!C8</f>
        <v>0</v>
      </c>
      <c r="D8" s="227">
        <f>'15Jan-28Jan'!D8</f>
        <v>0</v>
      </c>
      <c r="E8" s="230">
        <f>'15Jan-28Jan'!E8</f>
        <v>0.30208333333333331</v>
      </c>
      <c r="F8" s="228">
        <f>'15Jan-28Jan'!F8</f>
        <v>0.30208333333333331</v>
      </c>
      <c r="G8" s="230">
        <f>'15Jan-28Jan'!G8:R8</f>
        <v>0.30208333333333331</v>
      </c>
      <c r="H8" s="228">
        <f>'15Jan-28Jan'!H8:S8</f>
        <v>0.30208333333333331</v>
      </c>
      <c r="I8" s="230">
        <f>'15Jan-28Jan'!I8:T8</f>
        <v>0.30208333333333331</v>
      </c>
      <c r="J8" s="227">
        <f>'15Jan-28Jan'!J8:U8</f>
        <v>0</v>
      </c>
      <c r="K8" s="227">
        <f>'15Jan-28Jan'!K8:V8</f>
        <v>0</v>
      </c>
      <c r="L8" s="230">
        <f>'15Jan-28Jan'!L8</f>
        <v>0.30208333333333331</v>
      </c>
      <c r="M8" s="228">
        <f>'15Jan-28Jan'!M8</f>
        <v>0.30208333333333331</v>
      </c>
      <c r="N8" s="230">
        <f>'15Jan-28Jan'!N8</f>
        <v>0.30208333333333331</v>
      </c>
      <c r="O8" s="228">
        <f>'15Jan-28Jan'!O8</f>
        <v>0.30208333333333331</v>
      </c>
      <c r="P8" s="230">
        <f>'15Jan-28Jan'!P8</f>
        <v>0.30208333333333331</v>
      </c>
      <c r="Q8" s="1"/>
    </row>
    <row r="9" spans="1:17" x14ac:dyDescent="0.2">
      <c r="A9" s="163" t="s">
        <v>62</v>
      </c>
      <c r="B9" s="98" t="s">
        <v>63</v>
      </c>
      <c r="C9" s="221">
        <v>0</v>
      </c>
      <c r="D9" s="221">
        <v>0</v>
      </c>
      <c r="E9" s="231">
        <v>0</v>
      </c>
      <c r="F9" s="229">
        <v>0</v>
      </c>
      <c r="G9" s="231">
        <v>0</v>
      </c>
      <c r="H9" s="229">
        <v>0</v>
      </c>
      <c r="I9" s="231">
        <v>0</v>
      </c>
      <c r="J9" s="221">
        <v>0</v>
      </c>
      <c r="K9" s="221">
        <v>0</v>
      </c>
      <c r="L9" s="231">
        <v>0</v>
      </c>
      <c r="M9" s="229">
        <v>0</v>
      </c>
      <c r="N9" s="231">
        <v>0</v>
      </c>
      <c r="O9" s="229">
        <v>0</v>
      </c>
      <c r="P9" s="231">
        <v>0</v>
      </c>
    </row>
    <row r="10" spans="1:17" x14ac:dyDescent="0.2">
      <c r="A10" s="164"/>
      <c r="B10" s="98" t="s">
        <v>64</v>
      </c>
      <c r="C10" s="221">
        <v>0</v>
      </c>
      <c r="D10" s="221">
        <v>0</v>
      </c>
      <c r="E10" s="231">
        <v>0</v>
      </c>
      <c r="F10" s="229">
        <v>0</v>
      </c>
      <c r="G10" s="231">
        <v>0</v>
      </c>
      <c r="H10" s="229">
        <v>0</v>
      </c>
      <c r="I10" s="231">
        <v>0</v>
      </c>
      <c r="J10" s="221">
        <v>0</v>
      </c>
      <c r="K10" s="221">
        <v>0</v>
      </c>
      <c r="L10" s="231">
        <v>0</v>
      </c>
      <c r="M10" s="229">
        <v>0</v>
      </c>
      <c r="N10" s="231">
        <v>0</v>
      </c>
      <c r="O10" s="229">
        <v>0</v>
      </c>
      <c r="P10" s="231">
        <v>0</v>
      </c>
    </row>
    <row r="11" spans="1:17" x14ac:dyDescent="0.2">
      <c r="A11" s="164"/>
      <c r="B11" s="98" t="s">
        <v>63</v>
      </c>
      <c r="C11" s="221"/>
      <c r="D11" s="221"/>
      <c r="E11" s="231"/>
      <c r="F11" s="229"/>
      <c r="G11" s="231"/>
      <c r="H11" s="229"/>
      <c r="I11" s="231"/>
      <c r="J11" s="221"/>
      <c r="K11" s="221"/>
      <c r="L11" s="231"/>
      <c r="M11" s="229"/>
      <c r="N11" s="231"/>
      <c r="O11" s="229"/>
      <c r="P11" s="236"/>
    </row>
    <row r="12" spans="1:17" x14ac:dyDescent="0.2">
      <c r="A12" s="164"/>
      <c r="B12" s="98" t="s">
        <v>64</v>
      </c>
      <c r="C12" s="221"/>
      <c r="D12" s="221"/>
      <c r="E12" s="231"/>
      <c r="F12" s="229"/>
      <c r="G12" s="231"/>
      <c r="H12" s="229"/>
      <c r="I12" s="231"/>
      <c r="J12" s="221"/>
      <c r="K12" s="221"/>
      <c r="L12" s="231"/>
      <c r="M12" s="229"/>
      <c r="N12" s="231"/>
      <c r="O12" s="229"/>
      <c r="P12" s="236"/>
    </row>
    <row r="13" spans="1:17" ht="13.5" thickBot="1" x14ac:dyDescent="0.25">
      <c r="A13" s="165"/>
      <c r="B13" s="99" t="s">
        <v>65</v>
      </c>
      <c r="C13" s="100">
        <f t="shared" ref="C13:P13" si="0">(C10-C9)+(C12-C11)</f>
        <v>0</v>
      </c>
      <c r="D13" s="100">
        <f t="shared" si="0"/>
        <v>0</v>
      </c>
      <c r="E13" s="100">
        <f t="shared" si="0"/>
        <v>0</v>
      </c>
      <c r="F13" s="100">
        <f t="shared" si="0"/>
        <v>0</v>
      </c>
      <c r="G13" s="100">
        <f t="shared" si="0"/>
        <v>0</v>
      </c>
      <c r="H13" s="100">
        <f t="shared" si="0"/>
        <v>0</v>
      </c>
      <c r="I13" s="100">
        <f t="shared" si="0"/>
        <v>0</v>
      </c>
      <c r="J13" s="100">
        <f t="shared" si="0"/>
        <v>0</v>
      </c>
      <c r="K13" s="100">
        <f t="shared" si="0"/>
        <v>0</v>
      </c>
      <c r="L13" s="100">
        <f t="shared" si="0"/>
        <v>0</v>
      </c>
      <c r="M13" s="100">
        <f t="shared" si="0"/>
        <v>0</v>
      </c>
      <c r="N13" s="100">
        <f t="shared" si="0"/>
        <v>0</v>
      </c>
      <c r="O13" s="100">
        <f t="shared" si="0"/>
        <v>0</v>
      </c>
      <c r="P13" s="166">
        <f t="shared" si="0"/>
        <v>0</v>
      </c>
    </row>
    <row r="14" spans="1:17" x14ac:dyDescent="0.2">
      <c r="A14" s="167" t="s">
        <v>66</v>
      </c>
      <c r="B14" s="101" t="s">
        <v>63</v>
      </c>
      <c r="C14" s="222">
        <v>0</v>
      </c>
      <c r="D14" s="222">
        <v>0</v>
      </c>
      <c r="E14" s="232">
        <v>0</v>
      </c>
      <c r="F14" s="240">
        <v>0</v>
      </c>
      <c r="G14" s="232">
        <v>0</v>
      </c>
      <c r="H14" s="240">
        <v>0</v>
      </c>
      <c r="I14" s="232">
        <v>0</v>
      </c>
      <c r="J14" s="222">
        <v>0</v>
      </c>
      <c r="K14" s="222">
        <v>0</v>
      </c>
      <c r="L14" s="231">
        <v>0</v>
      </c>
      <c r="M14" s="240">
        <v>0</v>
      </c>
      <c r="N14" s="231">
        <v>0</v>
      </c>
      <c r="O14" s="240">
        <v>0</v>
      </c>
      <c r="P14" s="231">
        <v>0</v>
      </c>
    </row>
    <row r="15" spans="1:17" x14ac:dyDescent="0.2">
      <c r="A15" s="164"/>
      <c r="B15" s="98" t="s">
        <v>64</v>
      </c>
      <c r="C15" s="221">
        <v>0</v>
      </c>
      <c r="D15" s="221">
        <v>0</v>
      </c>
      <c r="E15" s="231">
        <v>0</v>
      </c>
      <c r="F15" s="229">
        <v>0</v>
      </c>
      <c r="G15" s="231">
        <v>0</v>
      </c>
      <c r="H15" s="229">
        <v>0</v>
      </c>
      <c r="I15" s="231">
        <v>0</v>
      </c>
      <c r="J15" s="221">
        <v>0</v>
      </c>
      <c r="K15" s="221">
        <v>0</v>
      </c>
      <c r="L15" s="231">
        <v>0</v>
      </c>
      <c r="M15" s="229">
        <v>0</v>
      </c>
      <c r="N15" s="231">
        <v>0</v>
      </c>
      <c r="O15" s="229">
        <v>0</v>
      </c>
      <c r="P15" s="231">
        <v>0</v>
      </c>
    </row>
    <row r="16" spans="1:17" x14ac:dyDescent="0.2">
      <c r="A16" s="164"/>
      <c r="B16" s="98" t="s">
        <v>63</v>
      </c>
      <c r="C16" s="221"/>
      <c r="D16" s="221"/>
      <c r="E16" s="231"/>
      <c r="F16" s="229"/>
      <c r="G16" s="231"/>
      <c r="H16" s="229"/>
      <c r="I16" s="231"/>
      <c r="J16" s="221"/>
      <c r="K16" s="221"/>
      <c r="L16" s="231"/>
      <c r="M16" s="229"/>
      <c r="N16" s="231"/>
      <c r="O16" s="229"/>
      <c r="P16" s="236"/>
    </row>
    <row r="17" spans="1:16" x14ac:dyDescent="0.2">
      <c r="A17" s="164"/>
      <c r="B17" s="98" t="s">
        <v>64</v>
      </c>
      <c r="C17" s="221"/>
      <c r="D17" s="221"/>
      <c r="E17" s="231"/>
      <c r="F17" s="229"/>
      <c r="G17" s="231"/>
      <c r="H17" s="229"/>
      <c r="I17" s="231"/>
      <c r="J17" s="221"/>
      <c r="K17" s="221"/>
      <c r="L17" s="231"/>
      <c r="M17" s="229"/>
      <c r="N17" s="231"/>
      <c r="O17" s="229"/>
      <c r="P17" s="236"/>
    </row>
    <row r="18" spans="1:16" ht="13.5" thickBot="1" x14ac:dyDescent="0.25">
      <c r="A18" s="164"/>
      <c r="B18" s="102" t="s">
        <v>65</v>
      </c>
      <c r="C18" s="100">
        <f t="shared" ref="C18:P18" si="1">(C15-C14)+(C17-C16)</f>
        <v>0</v>
      </c>
      <c r="D18" s="100">
        <f t="shared" si="1"/>
        <v>0</v>
      </c>
      <c r="E18" s="100">
        <f t="shared" si="1"/>
        <v>0</v>
      </c>
      <c r="F18" s="100">
        <f t="shared" si="1"/>
        <v>0</v>
      </c>
      <c r="G18" s="100">
        <f t="shared" si="1"/>
        <v>0</v>
      </c>
      <c r="H18" s="100">
        <f t="shared" si="1"/>
        <v>0</v>
      </c>
      <c r="I18" s="100">
        <f t="shared" si="1"/>
        <v>0</v>
      </c>
      <c r="J18" s="100">
        <f t="shared" si="1"/>
        <v>0</v>
      </c>
      <c r="K18" s="100">
        <f t="shared" si="1"/>
        <v>0</v>
      </c>
      <c r="L18" s="100">
        <f t="shared" si="1"/>
        <v>0</v>
      </c>
      <c r="M18" s="100">
        <f t="shared" si="1"/>
        <v>0</v>
      </c>
      <c r="N18" s="100">
        <f t="shared" si="1"/>
        <v>0</v>
      </c>
      <c r="O18" s="100">
        <f t="shared" si="1"/>
        <v>0</v>
      </c>
      <c r="P18" s="166">
        <f t="shared" si="1"/>
        <v>0</v>
      </c>
    </row>
    <row r="19" spans="1:16" ht="13.5" thickBot="1" x14ac:dyDescent="0.25">
      <c r="A19" s="168" t="s">
        <v>67</v>
      </c>
      <c r="B19" s="103"/>
      <c r="C19" s="104">
        <f t="shared" ref="C19:P19" si="2">C13+C18</f>
        <v>0</v>
      </c>
      <c r="D19" s="104">
        <f t="shared" si="2"/>
        <v>0</v>
      </c>
      <c r="E19" s="104">
        <f t="shared" si="2"/>
        <v>0</v>
      </c>
      <c r="F19" s="104">
        <f t="shared" si="2"/>
        <v>0</v>
      </c>
      <c r="G19" s="104">
        <f t="shared" si="2"/>
        <v>0</v>
      </c>
      <c r="H19" s="104">
        <f t="shared" si="2"/>
        <v>0</v>
      </c>
      <c r="I19" s="104">
        <f t="shared" si="2"/>
        <v>0</v>
      </c>
      <c r="J19" s="104">
        <f t="shared" si="2"/>
        <v>0</v>
      </c>
      <c r="K19" s="104">
        <f t="shared" si="2"/>
        <v>0</v>
      </c>
      <c r="L19" s="104">
        <f t="shared" si="2"/>
        <v>0</v>
      </c>
      <c r="M19" s="104">
        <f t="shared" si="2"/>
        <v>0</v>
      </c>
      <c r="N19" s="104">
        <f t="shared" si="2"/>
        <v>0</v>
      </c>
      <c r="O19" s="104">
        <f t="shared" si="2"/>
        <v>0</v>
      </c>
      <c r="P19" s="169">
        <f t="shared" si="2"/>
        <v>0</v>
      </c>
    </row>
    <row r="20" spans="1:16" x14ac:dyDescent="0.2">
      <c r="A20" s="164"/>
      <c r="B20" s="105" t="s">
        <v>68</v>
      </c>
      <c r="C20" s="221"/>
      <c r="D20" s="221"/>
      <c r="E20" s="231"/>
      <c r="F20" s="229"/>
      <c r="G20" s="231"/>
      <c r="H20" s="229"/>
      <c r="I20" s="231"/>
      <c r="J20" s="221"/>
      <c r="K20" s="221"/>
      <c r="L20" s="231"/>
      <c r="M20" s="229"/>
      <c r="N20" s="231"/>
      <c r="O20" s="229"/>
      <c r="P20" s="236"/>
    </row>
    <row r="21" spans="1:16" x14ac:dyDescent="0.2">
      <c r="A21" s="167" t="s">
        <v>70</v>
      </c>
      <c r="B21" s="105" t="s">
        <v>71</v>
      </c>
      <c r="C21" s="221"/>
      <c r="D21" s="221"/>
      <c r="E21" s="231"/>
      <c r="F21" s="229"/>
      <c r="G21" s="231"/>
      <c r="H21" s="229"/>
      <c r="I21" s="231"/>
      <c r="J21" s="221"/>
      <c r="K21" s="221"/>
      <c r="L21" s="231"/>
      <c r="M21" s="229"/>
      <c r="N21" s="231"/>
      <c r="O21" s="229"/>
      <c r="P21" s="236"/>
    </row>
    <row r="22" spans="1:16" x14ac:dyDescent="0.2">
      <c r="A22" s="167" t="s">
        <v>72</v>
      </c>
      <c r="B22" s="105" t="s">
        <v>73</v>
      </c>
      <c r="C22" s="221"/>
      <c r="D22" s="221"/>
      <c r="E22" s="231"/>
      <c r="F22" s="229"/>
      <c r="G22" s="231"/>
      <c r="H22" s="229"/>
      <c r="I22" s="231"/>
      <c r="J22" s="221"/>
      <c r="K22" s="221"/>
      <c r="L22" s="231"/>
      <c r="M22" s="229"/>
      <c r="N22" s="231"/>
      <c r="O22" s="229"/>
      <c r="P22" s="236"/>
    </row>
    <row r="23" spans="1:16" x14ac:dyDescent="0.2">
      <c r="A23" s="167" t="s">
        <v>74</v>
      </c>
      <c r="B23" s="105" t="s">
        <v>75</v>
      </c>
      <c r="C23" s="221"/>
      <c r="D23" s="221"/>
      <c r="E23" s="231"/>
      <c r="F23" s="229"/>
      <c r="G23" s="231"/>
      <c r="H23" s="229"/>
      <c r="I23" s="231"/>
      <c r="J23" s="221"/>
      <c r="K23" s="221"/>
      <c r="L23" s="231"/>
      <c r="M23" s="229"/>
      <c r="N23" s="231"/>
      <c r="O23" s="229"/>
      <c r="P23" s="236"/>
    </row>
    <row r="24" spans="1:16" x14ac:dyDescent="0.2">
      <c r="A24" s="167" t="s">
        <v>76</v>
      </c>
      <c r="B24" s="105" t="s">
        <v>77</v>
      </c>
      <c r="C24" s="223"/>
      <c r="D24" s="221"/>
      <c r="E24" s="231"/>
      <c r="F24" s="229"/>
      <c r="G24" s="231"/>
      <c r="H24" s="229"/>
      <c r="I24" s="231"/>
      <c r="J24" s="221"/>
      <c r="K24" s="221"/>
      <c r="L24" s="231"/>
      <c r="M24" s="229"/>
      <c r="N24" s="231"/>
      <c r="O24" s="229"/>
      <c r="P24" s="236"/>
    </row>
    <row r="25" spans="1:16" ht="13.5" thickBot="1" x14ac:dyDescent="0.25">
      <c r="A25" s="164"/>
      <c r="B25" s="106" t="s">
        <v>78</v>
      </c>
      <c r="C25" s="224"/>
      <c r="D25" s="224"/>
      <c r="E25" s="233"/>
      <c r="F25" s="241"/>
      <c r="G25" s="233"/>
      <c r="H25" s="241"/>
      <c r="I25" s="233"/>
      <c r="J25" s="224"/>
      <c r="K25" s="224"/>
      <c r="L25" s="233"/>
      <c r="M25" s="241"/>
      <c r="N25" s="233"/>
      <c r="O25" s="241"/>
      <c r="P25" s="237"/>
    </row>
    <row r="26" spans="1:16" ht="13.5" thickBot="1" x14ac:dyDescent="0.25">
      <c r="A26" s="170" t="s">
        <v>79</v>
      </c>
      <c r="B26" s="107"/>
      <c r="C26" s="108">
        <f t="shared" ref="C26:P26" si="3">SUM(C20:C25)</f>
        <v>0</v>
      </c>
      <c r="D26" s="108">
        <f t="shared" si="3"/>
        <v>0</v>
      </c>
      <c r="E26" s="108">
        <f t="shared" si="3"/>
        <v>0</v>
      </c>
      <c r="F26" s="108">
        <f t="shared" si="3"/>
        <v>0</v>
      </c>
      <c r="G26" s="108">
        <f t="shared" si="3"/>
        <v>0</v>
      </c>
      <c r="H26" s="108">
        <f t="shared" si="3"/>
        <v>0</v>
      </c>
      <c r="I26" s="108">
        <f t="shared" si="3"/>
        <v>0</v>
      </c>
      <c r="J26" s="108">
        <f t="shared" si="3"/>
        <v>0</v>
      </c>
      <c r="K26" s="108">
        <f t="shared" si="3"/>
        <v>0</v>
      </c>
      <c r="L26" s="108">
        <f t="shared" si="3"/>
        <v>0</v>
      </c>
      <c r="M26" s="108">
        <f t="shared" si="3"/>
        <v>0</v>
      </c>
      <c r="N26" s="108">
        <f t="shared" si="3"/>
        <v>0</v>
      </c>
      <c r="O26" s="108">
        <f t="shared" si="3"/>
        <v>0</v>
      </c>
      <c r="P26" s="171">
        <f t="shared" si="3"/>
        <v>0</v>
      </c>
    </row>
    <row r="27" spans="1:16" ht="13.5" thickBot="1" x14ac:dyDescent="0.25">
      <c r="A27" s="172" t="s">
        <v>80</v>
      </c>
      <c r="B27" s="109"/>
      <c r="C27" s="110" t="str">
        <f t="shared" ref="C27:P27" si="4">IF(C29&gt;=C8,"0:00",C8-C29)</f>
        <v>0:00</v>
      </c>
      <c r="D27" s="110" t="str">
        <f t="shared" si="4"/>
        <v>0:00</v>
      </c>
      <c r="E27" s="110">
        <f t="shared" si="4"/>
        <v>0.30208333333333331</v>
      </c>
      <c r="F27" s="110">
        <f t="shared" si="4"/>
        <v>0.30208333333333331</v>
      </c>
      <c r="G27" s="110">
        <f t="shared" si="4"/>
        <v>0.30208333333333331</v>
      </c>
      <c r="H27" s="110">
        <f t="shared" si="4"/>
        <v>0.30208333333333331</v>
      </c>
      <c r="I27" s="110">
        <f t="shared" si="4"/>
        <v>0.30208333333333331</v>
      </c>
      <c r="J27" s="110" t="str">
        <f t="shared" si="4"/>
        <v>0:00</v>
      </c>
      <c r="K27" s="110" t="str">
        <f t="shared" si="4"/>
        <v>0:00</v>
      </c>
      <c r="L27" s="110">
        <f t="shared" si="4"/>
        <v>0.30208333333333331</v>
      </c>
      <c r="M27" s="110">
        <f t="shared" si="4"/>
        <v>0.30208333333333331</v>
      </c>
      <c r="N27" s="110">
        <f t="shared" si="4"/>
        <v>0.30208333333333331</v>
      </c>
      <c r="O27" s="110">
        <f t="shared" si="4"/>
        <v>0.30208333333333331</v>
      </c>
      <c r="P27" s="173">
        <f t="shared" si="4"/>
        <v>0.30208333333333331</v>
      </c>
    </row>
    <row r="28" spans="1:16" ht="13.5" thickBot="1" x14ac:dyDescent="0.25">
      <c r="A28" s="174" t="s">
        <v>81</v>
      </c>
      <c r="B28" s="111"/>
      <c r="C28" s="225" t="s">
        <v>82</v>
      </c>
      <c r="D28" s="225" t="s">
        <v>82</v>
      </c>
      <c r="E28" s="234" t="s">
        <v>82</v>
      </c>
      <c r="F28" s="242" t="s">
        <v>82</v>
      </c>
      <c r="G28" s="234" t="s">
        <v>82</v>
      </c>
      <c r="H28" s="242" t="s">
        <v>82</v>
      </c>
      <c r="I28" s="234" t="s">
        <v>82</v>
      </c>
      <c r="J28" s="225" t="s">
        <v>82</v>
      </c>
      <c r="K28" s="225" t="s">
        <v>82</v>
      </c>
      <c r="L28" s="234" t="s">
        <v>82</v>
      </c>
      <c r="M28" s="242" t="s">
        <v>82</v>
      </c>
      <c r="N28" s="234" t="s">
        <v>82</v>
      </c>
      <c r="O28" s="242" t="s">
        <v>82</v>
      </c>
      <c r="P28" s="238" t="s">
        <v>82</v>
      </c>
    </row>
    <row r="29" spans="1:16" ht="13.5" thickTop="1" x14ac:dyDescent="0.2">
      <c r="A29" s="175" t="s">
        <v>83</v>
      </c>
      <c r="B29" s="141"/>
      <c r="C29" s="145">
        <f t="shared" ref="C29:P29" si="5">C26+C19</f>
        <v>0</v>
      </c>
      <c r="D29" s="145">
        <f t="shared" si="5"/>
        <v>0</v>
      </c>
      <c r="E29" s="145">
        <f t="shared" si="5"/>
        <v>0</v>
      </c>
      <c r="F29" s="145">
        <f t="shared" si="5"/>
        <v>0</v>
      </c>
      <c r="G29" s="145">
        <f t="shared" si="5"/>
        <v>0</v>
      </c>
      <c r="H29" s="145">
        <f t="shared" si="5"/>
        <v>0</v>
      </c>
      <c r="I29" s="145">
        <f t="shared" si="5"/>
        <v>0</v>
      </c>
      <c r="J29" s="145">
        <f t="shared" si="5"/>
        <v>0</v>
      </c>
      <c r="K29" s="145">
        <f t="shared" si="5"/>
        <v>0</v>
      </c>
      <c r="L29" s="145">
        <f t="shared" si="5"/>
        <v>0</v>
      </c>
      <c r="M29" s="145">
        <f t="shared" si="5"/>
        <v>0</v>
      </c>
      <c r="N29" s="145">
        <f t="shared" si="5"/>
        <v>0</v>
      </c>
      <c r="O29" s="145">
        <f t="shared" si="5"/>
        <v>0</v>
      </c>
      <c r="P29" s="176">
        <f t="shared" si="5"/>
        <v>0</v>
      </c>
    </row>
    <row r="30" spans="1:16" x14ac:dyDescent="0.2">
      <c r="A30" s="177" t="s">
        <v>84</v>
      </c>
      <c r="B30" s="142"/>
      <c r="C30" s="226">
        <f>IF(L3 ="Y", 0-L2, L2)</f>
        <v>-5.4375</v>
      </c>
      <c r="D30" s="226">
        <f t="shared" ref="D30:P30" si="6">C32</f>
        <v>-5.4375</v>
      </c>
      <c r="E30" s="235">
        <f t="shared" si="6"/>
        <v>-5.4375</v>
      </c>
      <c r="F30" s="243">
        <f t="shared" si="6"/>
        <v>-5.739583333333333</v>
      </c>
      <c r="G30" s="235">
        <f t="shared" si="6"/>
        <v>-6.0416666666666661</v>
      </c>
      <c r="H30" s="243">
        <f t="shared" si="6"/>
        <v>-6.3437499999999991</v>
      </c>
      <c r="I30" s="235">
        <f t="shared" si="6"/>
        <v>-6.6458333333333321</v>
      </c>
      <c r="J30" s="226">
        <f t="shared" si="6"/>
        <v>-6.9479166666666652</v>
      </c>
      <c r="K30" s="226">
        <f t="shared" si="6"/>
        <v>-6.9479166666666652</v>
      </c>
      <c r="L30" s="235">
        <f t="shared" si="6"/>
        <v>-6.9479166666666652</v>
      </c>
      <c r="M30" s="243">
        <f t="shared" si="6"/>
        <v>-7.2499999999999982</v>
      </c>
      <c r="N30" s="235">
        <f t="shared" si="6"/>
        <v>-7.5520833333333313</v>
      </c>
      <c r="O30" s="243">
        <f t="shared" si="6"/>
        <v>-7.8541666666666643</v>
      </c>
      <c r="P30" s="239">
        <f t="shared" si="6"/>
        <v>-8.1562499999999982</v>
      </c>
    </row>
    <row r="31" spans="1:16" x14ac:dyDescent="0.2">
      <c r="A31" s="177" t="s">
        <v>85</v>
      </c>
      <c r="B31" s="142"/>
      <c r="C31" s="226">
        <f t="shared" ref="C31:P31" si="7">IF(AND(C29=0,C27=0),"0:00", C29-C8)</f>
        <v>0</v>
      </c>
      <c r="D31" s="226">
        <f t="shared" si="7"/>
        <v>0</v>
      </c>
      <c r="E31" s="235">
        <f t="shared" si="7"/>
        <v>-0.30208333333333331</v>
      </c>
      <c r="F31" s="243">
        <f t="shared" si="7"/>
        <v>-0.30208333333333331</v>
      </c>
      <c r="G31" s="235">
        <f t="shared" si="7"/>
        <v>-0.30208333333333331</v>
      </c>
      <c r="H31" s="243">
        <f t="shared" si="7"/>
        <v>-0.30208333333333331</v>
      </c>
      <c r="I31" s="235">
        <f t="shared" si="7"/>
        <v>-0.30208333333333331</v>
      </c>
      <c r="J31" s="226">
        <f t="shared" si="7"/>
        <v>0</v>
      </c>
      <c r="K31" s="226">
        <f t="shared" si="7"/>
        <v>0</v>
      </c>
      <c r="L31" s="235">
        <f t="shared" si="7"/>
        <v>-0.30208333333333331</v>
      </c>
      <c r="M31" s="243">
        <f t="shared" si="7"/>
        <v>-0.30208333333333331</v>
      </c>
      <c r="N31" s="235">
        <f t="shared" si="7"/>
        <v>-0.30208333333333331</v>
      </c>
      <c r="O31" s="243">
        <f t="shared" si="7"/>
        <v>-0.30208333333333331</v>
      </c>
      <c r="P31" s="239">
        <f t="shared" si="7"/>
        <v>-0.30208333333333331</v>
      </c>
    </row>
    <row r="32" spans="1:16" ht="13.5" thickBot="1" x14ac:dyDescent="0.25">
      <c r="A32" s="178" t="s">
        <v>86</v>
      </c>
      <c r="B32" s="143"/>
      <c r="C32" s="144">
        <f t="shared" ref="C32:P32" si="8">C30+C31</f>
        <v>-5.4375</v>
      </c>
      <c r="D32" s="144">
        <f t="shared" si="8"/>
        <v>-5.4375</v>
      </c>
      <c r="E32" s="144">
        <f t="shared" si="8"/>
        <v>-5.739583333333333</v>
      </c>
      <c r="F32" s="144">
        <f t="shared" si="8"/>
        <v>-6.0416666666666661</v>
      </c>
      <c r="G32" s="144">
        <f t="shared" si="8"/>
        <v>-6.3437499999999991</v>
      </c>
      <c r="H32" s="144">
        <f t="shared" si="8"/>
        <v>-6.6458333333333321</v>
      </c>
      <c r="I32" s="144">
        <f t="shared" si="8"/>
        <v>-6.9479166666666652</v>
      </c>
      <c r="J32" s="144">
        <f t="shared" si="8"/>
        <v>-6.9479166666666652</v>
      </c>
      <c r="K32" s="144">
        <f t="shared" si="8"/>
        <v>-6.9479166666666652</v>
      </c>
      <c r="L32" s="144">
        <f t="shared" si="8"/>
        <v>-7.2499999999999982</v>
      </c>
      <c r="M32" s="144">
        <f t="shared" si="8"/>
        <v>-7.5520833333333313</v>
      </c>
      <c r="N32" s="144">
        <f t="shared" si="8"/>
        <v>-7.8541666666666643</v>
      </c>
      <c r="O32" s="144">
        <f t="shared" si="8"/>
        <v>-8.1562499999999982</v>
      </c>
      <c r="P32" s="179">
        <f t="shared" si="8"/>
        <v>-8.4583333333333321</v>
      </c>
    </row>
    <row r="33" spans="1:16" ht="13.5" thickBot="1" x14ac:dyDescent="0.25">
      <c r="A33" s="60"/>
      <c r="B33" s="12"/>
      <c r="C33" s="12"/>
      <c r="D33" s="12"/>
      <c r="E33" s="12"/>
      <c r="F33" s="12"/>
      <c r="G33" s="12"/>
      <c r="H33" s="12"/>
      <c r="I33" s="12"/>
      <c r="J33" s="12"/>
      <c r="K33" s="12"/>
      <c r="L33" s="12"/>
      <c r="M33" s="12"/>
      <c r="N33" s="12"/>
      <c r="O33" s="12"/>
      <c r="P33" s="30"/>
    </row>
    <row r="34" spans="1:16" x14ac:dyDescent="0.2">
      <c r="A34" s="60"/>
      <c r="B34" s="57"/>
      <c r="C34" s="12"/>
      <c r="D34" s="12"/>
      <c r="E34" s="12"/>
      <c r="F34" s="12"/>
      <c r="G34" s="12"/>
      <c r="H34" s="127"/>
      <c r="I34" s="128"/>
      <c r="J34" s="305" t="s">
        <v>87</v>
      </c>
      <c r="K34" s="305"/>
      <c r="L34" s="305"/>
      <c r="M34" s="305"/>
      <c r="N34" s="128"/>
      <c r="O34" s="129"/>
      <c r="P34" s="30"/>
    </row>
    <row r="35" spans="1:16" x14ac:dyDescent="0.2">
      <c r="A35" s="60"/>
      <c r="B35" s="59"/>
      <c r="C35" s="12"/>
      <c r="D35" s="12"/>
      <c r="E35" s="12"/>
      <c r="F35" s="31"/>
      <c r="G35" s="12"/>
      <c r="H35" s="130"/>
      <c r="I35" s="91"/>
      <c r="J35" s="91"/>
      <c r="K35" s="91"/>
      <c r="L35" s="91"/>
      <c r="M35" s="91"/>
      <c r="N35" s="91"/>
      <c r="O35" s="131"/>
      <c r="P35" s="30"/>
    </row>
    <row r="36" spans="1:16" x14ac:dyDescent="0.2">
      <c r="A36" s="180" t="s">
        <v>88</v>
      </c>
      <c r="B36" s="33"/>
      <c r="C36" s="33"/>
      <c r="D36" s="33"/>
      <c r="E36" s="33"/>
      <c r="F36" s="12" t="s">
        <v>89</v>
      </c>
      <c r="G36" s="35"/>
      <c r="H36" s="132" t="s">
        <v>90</v>
      </c>
      <c r="I36" s="96"/>
      <c r="J36" s="96"/>
      <c r="K36" s="90">
        <f>C30</f>
        <v>-5.4375</v>
      </c>
      <c r="L36" s="93" t="s">
        <v>91</v>
      </c>
      <c r="M36" s="91" t="s">
        <v>68</v>
      </c>
      <c r="N36" s="97">
        <f>SUM(C20:P20)</f>
        <v>0</v>
      </c>
      <c r="O36" s="131"/>
      <c r="P36" s="30"/>
    </row>
    <row r="37" spans="1:16" x14ac:dyDescent="0.2">
      <c r="A37" s="60" t="s">
        <v>92</v>
      </c>
      <c r="B37" s="12"/>
      <c r="C37" s="12"/>
      <c r="D37" s="12"/>
      <c r="E37" s="12"/>
      <c r="F37" s="12"/>
      <c r="G37" s="12"/>
      <c r="H37" s="132" t="s">
        <v>93</v>
      </c>
      <c r="I37" s="96"/>
      <c r="J37" s="96"/>
      <c r="K37" s="90">
        <f>SUM(C19:P19)</f>
        <v>0</v>
      </c>
      <c r="L37" s="91"/>
      <c r="M37" s="91" t="s">
        <v>71</v>
      </c>
      <c r="N37" s="97">
        <f>SUM(C21:P21)</f>
        <v>0</v>
      </c>
      <c r="O37" s="131"/>
      <c r="P37" s="30"/>
    </row>
    <row r="38" spans="1:16" x14ac:dyDescent="0.2">
      <c r="A38" s="60"/>
      <c r="B38" s="12"/>
      <c r="C38" s="12"/>
      <c r="D38" s="12"/>
      <c r="E38" s="12"/>
      <c r="F38" s="12"/>
      <c r="G38" s="12"/>
      <c r="H38" s="132" t="s">
        <v>94</v>
      </c>
      <c r="I38" s="96"/>
      <c r="J38" s="96"/>
      <c r="K38" s="90">
        <f>SUM(C26:P26)</f>
        <v>0</v>
      </c>
      <c r="L38" s="91"/>
      <c r="M38" s="91" t="s">
        <v>73</v>
      </c>
      <c r="N38" s="97">
        <f>SUM(C22:P22)</f>
        <v>0</v>
      </c>
      <c r="O38" s="131"/>
      <c r="P38" s="30"/>
    </row>
    <row r="39" spans="1:16" x14ac:dyDescent="0.2">
      <c r="A39" s="60"/>
      <c r="B39" s="12"/>
      <c r="C39" s="12"/>
      <c r="D39" s="12"/>
      <c r="E39" s="12"/>
      <c r="F39" s="12"/>
      <c r="G39" s="12"/>
      <c r="H39" s="132" t="s">
        <v>95</v>
      </c>
      <c r="I39" s="96"/>
      <c r="J39" s="96"/>
      <c r="K39" s="90">
        <f>SUM(C8:P8)</f>
        <v>3.0208333333333335</v>
      </c>
      <c r="L39" s="91"/>
      <c r="M39" s="91" t="s">
        <v>78</v>
      </c>
      <c r="N39" s="97">
        <f>SUM(C25:P25)</f>
        <v>0</v>
      </c>
      <c r="O39" s="131"/>
      <c r="P39" s="30"/>
    </row>
    <row r="40" spans="1:16" x14ac:dyDescent="0.2">
      <c r="A40" s="60"/>
      <c r="B40" s="12"/>
      <c r="C40" s="12"/>
      <c r="D40" s="12"/>
      <c r="E40" s="12"/>
      <c r="F40" s="31"/>
      <c r="G40" s="12"/>
      <c r="H40" s="133"/>
      <c r="I40" s="91"/>
      <c r="J40" s="91"/>
      <c r="K40" s="91"/>
      <c r="L40" s="91"/>
      <c r="M40" s="91" t="s">
        <v>96</v>
      </c>
      <c r="N40" s="97">
        <f>SUM(C24:P24)</f>
        <v>0</v>
      </c>
      <c r="O40" s="131"/>
      <c r="P40" s="30"/>
    </row>
    <row r="41" spans="1:16" x14ac:dyDescent="0.2">
      <c r="A41" s="180" t="s">
        <v>97</v>
      </c>
      <c r="B41" s="33"/>
      <c r="C41" s="33"/>
      <c r="D41" s="33"/>
      <c r="E41" s="33"/>
      <c r="F41" s="33" t="s">
        <v>89</v>
      </c>
      <c r="G41" s="12"/>
      <c r="H41" s="134"/>
      <c r="I41" s="96"/>
      <c r="J41" s="95" t="s">
        <v>98</v>
      </c>
      <c r="K41" s="97">
        <f>(SUM(K36:K38)-(K39))</f>
        <v>-8.4583333333333339</v>
      </c>
      <c r="L41" s="91"/>
      <c r="M41" s="94" t="s">
        <v>99</v>
      </c>
      <c r="N41" s="97">
        <f>SUM(C27:P27)</f>
        <v>3.0208333333333335</v>
      </c>
      <c r="O41" s="131"/>
      <c r="P41" s="30"/>
    </row>
    <row r="42" spans="1:16" ht="13.5" thickBot="1" x14ac:dyDescent="0.25">
      <c r="A42" s="60" t="s">
        <v>100</v>
      </c>
      <c r="B42" s="12"/>
      <c r="C42" s="12"/>
      <c r="D42" s="12"/>
      <c r="E42" s="12"/>
      <c r="F42" s="12"/>
      <c r="G42" s="12"/>
      <c r="H42" s="135"/>
      <c r="I42" s="136"/>
      <c r="J42" s="137" t="s">
        <v>101</v>
      </c>
      <c r="K42" s="138">
        <f>K78</f>
        <v>0</v>
      </c>
      <c r="L42" s="139"/>
      <c r="M42" s="139"/>
      <c r="N42" s="139"/>
      <c r="O42" s="140"/>
      <c r="P42" s="30"/>
    </row>
    <row r="43" spans="1:16" ht="13.5" thickBot="1" x14ac:dyDescent="0.25">
      <c r="A43" s="181"/>
      <c r="B43" s="37"/>
      <c r="C43" s="37"/>
      <c r="D43" s="37"/>
      <c r="E43" s="37"/>
      <c r="F43" s="37"/>
      <c r="G43" s="37"/>
      <c r="H43" s="37"/>
      <c r="I43" s="37"/>
      <c r="J43" s="37"/>
      <c r="K43" s="37"/>
      <c r="L43" s="37"/>
      <c r="M43" s="37"/>
      <c r="N43" s="37"/>
      <c r="O43" s="37"/>
      <c r="P43" s="38"/>
    </row>
    <row r="44" spans="1:16" ht="13.5" customHeight="1" x14ac:dyDescent="0.25">
      <c r="A44" s="155"/>
      <c r="B44" s="27"/>
      <c r="C44" s="156"/>
      <c r="D44" s="27"/>
      <c r="E44" s="27"/>
      <c r="F44" s="27"/>
      <c r="G44" s="157"/>
      <c r="H44" s="158"/>
      <c r="I44" s="159"/>
      <c r="J44" s="158"/>
      <c r="K44" s="160"/>
      <c r="L44" s="27"/>
      <c r="M44" s="27"/>
      <c r="N44" s="27"/>
      <c r="O44" s="27"/>
      <c r="P44" s="212"/>
    </row>
    <row r="45" spans="1:16" ht="13.5" customHeight="1" x14ac:dyDescent="0.2">
      <c r="A45" s="12"/>
      <c r="B45" s="12"/>
      <c r="C45" s="12"/>
      <c r="D45" s="12"/>
      <c r="E45" s="12"/>
      <c r="F45" s="12"/>
      <c r="G45" s="12"/>
      <c r="H45" s="12"/>
      <c r="I45" s="12"/>
      <c r="J45" s="12"/>
      <c r="K45" s="12"/>
      <c r="L45" s="12"/>
      <c r="M45" s="12"/>
      <c r="N45" s="12"/>
      <c r="O45" s="12"/>
      <c r="P45" s="12"/>
    </row>
    <row r="46" spans="1:16" ht="18" x14ac:dyDescent="0.25">
      <c r="A46" s="3"/>
      <c r="B46" s="4"/>
      <c r="C46" s="156" t="s">
        <v>102</v>
      </c>
      <c r="D46" s="4"/>
      <c r="E46" s="4"/>
      <c r="F46" s="4"/>
      <c r="G46" s="6"/>
      <c r="H46" s="7"/>
      <c r="I46" s="8"/>
      <c r="J46" s="7"/>
      <c r="K46" s="9"/>
      <c r="L46" s="4"/>
      <c r="M46" s="4"/>
      <c r="N46" s="4"/>
      <c r="O46" s="4"/>
      <c r="P46" s="10"/>
    </row>
    <row r="47" spans="1:16" x14ac:dyDescent="0.2">
      <c r="A47" s="11"/>
      <c r="B47" s="12"/>
      <c r="C47" s="76" t="s">
        <v>36</v>
      </c>
      <c r="D47" s="196">
        <f>D2</f>
        <v>43128</v>
      </c>
      <c r="E47" s="83" t="s">
        <v>37</v>
      </c>
      <c r="F47" s="197"/>
      <c r="G47" s="79"/>
      <c r="H47" s="79"/>
      <c r="I47" s="79"/>
      <c r="J47" s="198"/>
      <c r="K47" s="79"/>
      <c r="L47" s="79"/>
      <c r="M47" s="79"/>
      <c r="N47" s="79"/>
      <c r="O47" s="79"/>
      <c r="P47" s="199"/>
    </row>
    <row r="48" spans="1:16" x14ac:dyDescent="0.2">
      <c r="A48" s="11"/>
      <c r="B48" s="12"/>
      <c r="C48" s="77" t="s">
        <v>40</v>
      </c>
      <c r="D48" s="80" t="str">
        <f>D3</f>
        <v>Your Name Goes here</v>
      </c>
      <c r="E48" s="80"/>
      <c r="F48" s="80"/>
      <c r="G48" s="80"/>
      <c r="H48" s="80"/>
      <c r="I48" s="81"/>
      <c r="J48" s="80"/>
      <c r="K48" s="80"/>
      <c r="L48" s="80"/>
      <c r="M48" s="80"/>
      <c r="N48" s="80"/>
      <c r="O48" s="80"/>
      <c r="P48" s="200"/>
    </row>
    <row r="49" spans="1:17" x14ac:dyDescent="0.2">
      <c r="A49" s="11"/>
      <c r="B49" s="12"/>
      <c r="C49" s="78" t="s">
        <v>126</v>
      </c>
      <c r="D49" s="80" t="str">
        <f>D4</f>
        <v>Pos no.</v>
      </c>
      <c r="E49" s="80"/>
      <c r="F49" s="80"/>
      <c r="G49" s="80"/>
      <c r="H49" s="201"/>
      <c r="I49" s="81"/>
      <c r="J49" s="81"/>
      <c r="K49" s="81"/>
      <c r="L49" s="80"/>
      <c r="M49" s="80"/>
      <c r="N49" s="80"/>
      <c r="O49" s="80"/>
      <c r="P49" s="200"/>
    </row>
    <row r="50" spans="1:17" ht="13.5" customHeight="1" x14ac:dyDescent="0.2">
      <c r="A50" s="11"/>
      <c r="B50" s="12"/>
      <c r="C50" s="77" t="s">
        <v>49</v>
      </c>
      <c r="D50" s="80" t="str">
        <f>D5</f>
        <v>Your Unit Name goes here</v>
      </c>
      <c r="E50" s="80"/>
      <c r="F50" s="80"/>
      <c r="G50" s="82"/>
      <c r="H50" s="82"/>
      <c r="I50" s="82"/>
      <c r="J50" s="82"/>
      <c r="K50" s="82"/>
      <c r="L50" s="82"/>
      <c r="M50" s="82"/>
      <c r="N50" s="82"/>
      <c r="O50" s="82"/>
      <c r="P50" s="202"/>
    </row>
    <row r="51" spans="1:17" x14ac:dyDescent="0.2">
      <c r="A51" s="11"/>
      <c r="B51" s="13"/>
      <c r="C51" s="84" t="s">
        <v>54</v>
      </c>
      <c r="D51" s="85" t="s">
        <v>55</v>
      </c>
      <c r="E51" s="85" t="s">
        <v>56</v>
      </c>
      <c r="F51" s="85" t="s">
        <v>57</v>
      </c>
      <c r="G51" s="85" t="s">
        <v>58</v>
      </c>
      <c r="H51" s="85" t="s">
        <v>59</v>
      </c>
      <c r="I51" s="85" t="s">
        <v>60</v>
      </c>
      <c r="J51" s="85" t="s">
        <v>54</v>
      </c>
      <c r="K51" s="85" t="s">
        <v>55</v>
      </c>
      <c r="L51" s="85" t="s">
        <v>56</v>
      </c>
      <c r="M51" s="85" t="s">
        <v>57</v>
      </c>
      <c r="N51" s="85" t="s">
        <v>58</v>
      </c>
      <c r="O51" s="85" t="s">
        <v>59</v>
      </c>
      <c r="P51" s="86" t="s">
        <v>60</v>
      </c>
    </row>
    <row r="52" spans="1:17" ht="13.5" thickBot="1" x14ac:dyDescent="0.25">
      <c r="A52" s="11"/>
      <c r="B52" s="13"/>
      <c r="C52" s="87">
        <f>C7</f>
        <v>43128</v>
      </c>
      <c r="D52" s="88">
        <f>$C$7+1</f>
        <v>43129</v>
      </c>
      <c r="E52" s="88">
        <f>$C$7+2</f>
        <v>43130</v>
      </c>
      <c r="F52" s="88">
        <f>$C$7+3</f>
        <v>43131</v>
      </c>
      <c r="G52" s="88">
        <f>$C$7+4</f>
        <v>43132</v>
      </c>
      <c r="H52" s="88">
        <f>$C$7+5</f>
        <v>43133</v>
      </c>
      <c r="I52" s="88">
        <f>$C$7+6</f>
        <v>43134</v>
      </c>
      <c r="J52" s="88">
        <f>$C$7+7</f>
        <v>43135</v>
      </c>
      <c r="K52" s="88">
        <f>$C$7+8</f>
        <v>43136</v>
      </c>
      <c r="L52" s="88">
        <f>$C$7+9</f>
        <v>43137</v>
      </c>
      <c r="M52" s="88">
        <f>$C$7+10</f>
        <v>43138</v>
      </c>
      <c r="N52" s="88">
        <f>$C$7+11</f>
        <v>43139</v>
      </c>
      <c r="O52" s="88">
        <f>$C$7+12</f>
        <v>43140</v>
      </c>
      <c r="P52" s="89">
        <f>$C$7+13</f>
        <v>43141</v>
      </c>
      <c r="Q52" s="1"/>
    </row>
    <row r="53" spans="1:17" ht="13.5" thickBot="1" x14ac:dyDescent="0.25">
      <c r="A53" s="206" t="s">
        <v>61</v>
      </c>
      <c r="B53" s="80"/>
      <c r="C53" s="203">
        <f>C8</f>
        <v>0</v>
      </c>
      <c r="D53" s="204">
        <f t="shared" ref="D53:P53" si="9">D8</f>
        <v>0</v>
      </c>
      <c r="E53" s="204">
        <f t="shared" si="9"/>
        <v>0.30208333333333331</v>
      </c>
      <c r="F53" s="204">
        <f t="shared" si="9"/>
        <v>0.30208333333333331</v>
      </c>
      <c r="G53" s="204">
        <f t="shared" si="9"/>
        <v>0.30208333333333331</v>
      </c>
      <c r="H53" s="204">
        <f t="shared" si="9"/>
        <v>0.30208333333333331</v>
      </c>
      <c r="I53" s="204">
        <f t="shared" si="9"/>
        <v>0.30208333333333331</v>
      </c>
      <c r="J53" s="204">
        <f t="shared" si="9"/>
        <v>0</v>
      </c>
      <c r="K53" s="204">
        <f t="shared" si="9"/>
        <v>0</v>
      </c>
      <c r="L53" s="204">
        <f t="shared" si="9"/>
        <v>0.30208333333333331</v>
      </c>
      <c r="M53" s="204">
        <f t="shared" si="9"/>
        <v>0.30208333333333331</v>
      </c>
      <c r="N53" s="204">
        <f t="shared" si="9"/>
        <v>0.30208333333333331</v>
      </c>
      <c r="O53" s="204">
        <f t="shared" si="9"/>
        <v>0.30208333333333331</v>
      </c>
      <c r="P53" s="205">
        <f t="shared" si="9"/>
        <v>0.30208333333333331</v>
      </c>
      <c r="Q53" s="1"/>
    </row>
    <row r="54" spans="1:17" hidden="1" x14ac:dyDescent="0.2">
      <c r="A54" s="11"/>
      <c r="B54" s="13" t="s">
        <v>103</v>
      </c>
      <c r="C54" s="16">
        <f t="shared" ref="C54:P54" si="10">C53*24</f>
        <v>0</v>
      </c>
      <c r="D54" s="16">
        <f t="shared" si="10"/>
        <v>0</v>
      </c>
      <c r="E54" s="16">
        <f t="shared" si="10"/>
        <v>7.25</v>
      </c>
      <c r="F54" s="16">
        <f t="shared" si="10"/>
        <v>7.25</v>
      </c>
      <c r="G54" s="16">
        <f t="shared" si="10"/>
        <v>7.25</v>
      </c>
      <c r="H54" s="16">
        <f t="shared" si="10"/>
        <v>7.25</v>
      </c>
      <c r="I54" s="16">
        <f t="shared" si="10"/>
        <v>7.25</v>
      </c>
      <c r="J54" s="16">
        <f t="shared" si="10"/>
        <v>0</v>
      </c>
      <c r="K54" s="16">
        <f t="shared" si="10"/>
        <v>0</v>
      </c>
      <c r="L54" s="16">
        <f t="shared" si="10"/>
        <v>7.25</v>
      </c>
      <c r="M54" s="16">
        <f t="shared" si="10"/>
        <v>7.25</v>
      </c>
      <c r="N54" s="16">
        <f t="shared" si="10"/>
        <v>7.25</v>
      </c>
      <c r="O54" s="16">
        <f t="shared" si="10"/>
        <v>7.25</v>
      </c>
      <c r="P54" s="17">
        <f t="shared" si="10"/>
        <v>7.25</v>
      </c>
      <c r="Q54" s="2"/>
    </row>
    <row r="55" spans="1:17" x14ac:dyDescent="0.2">
      <c r="A55" s="11"/>
      <c r="B55" s="13"/>
      <c r="C55" s="45"/>
      <c r="D55" s="45"/>
      <c r="E55" s="45"/>
      <c r="F55" s="45"/>
      <c r="G55" s="45"/>
      <c r="H55" s="45"/>
      <c r="I55" s="45"/>
      <c r="J55" s="45"/>
      <c r="K55" s="45"/>
      <c r="L55" s="45"/>
      <c r="M55" s="45"/>
      <c r="N55" s="45"/>
      <c r="O55" s="45"/>
      <c r="P55" s="17"/>
      <c r="Q55" s="2"/>
    </row>
    <row r="56" spans="1:17" x14ac:dyDescent="0.2">
      <c r="A56" s="18" t="s">
        <v>104</v>
      </c>
      <c r="B56" s="19" t="s">
        <v>63</v>
      </c>
      <c r="C56" s="20">
        <v>0</v>
      </c>
      <c r="D56" s="20">
        <v>0</v>
      </c>
      <c r="E56" s="20">
        <v>0</v>
      </c>
      <c r="F56" s="20">
        <v>0</v>
      </c>
      <c r="G56" s="20">
        <v>0</v>
      </c>
      <c r="H56" s="20">
        <v>0</v>
      </c>
      <c r="I56" s="20">
        <v>0</v>
      </c>
      <c r="J56" s="20">
        <v>0</v>
      </c>
      <c r="K56" s="20">
        <v>0</v>
      </c>
      <c r="L56" s="20">
        <v>0</v>
      </c>
      <c r="M56" s="20">
        <v>0</v>
      </c>
      <c r="N56" s="20">
        <v>0</v>
      </c>
      <c r="O56" s="20">
        <v>0</v>
      </c>
      <c r="P56" s="21">
        <v>0</v>
      </c>
    </row>
    <row r="57" spans="1:17" x14ac:dyDescent="0.2">
      <c r="A57" s="15" t="s">
        <v>105</v>
      </c>
      <c r="B57" s="19" t="s">
        <v>64</v>
      </c>
      <c r="C57" s="20">
        <v>0</v>
      </c>
      <c r="D57" s="20">
        <v>0</v>
      </c>
      <c r="E57" s="20">
        <v>0</v>
      </c>
      <c r="F57" s="20">
        <v>0</v>
      </c>
      <c r="G57" s="20">
        <v>0</v>
      </c>
      <c r="H57" s="20">
        <v>0</v>
      </c>
      <c r="I57" s="20">
        <v>0</v>
      </c>
      <c r="J57" s="20">
        <v>0</v>
      </c>
      <c r="K57" s="20">
        <v>0</v>
      </c>
      <c r="L57" s="20">
        <v>0</v>
      </c>
      <c r="M57" s="20">
        <v>0</v>
      </c>
      <c r="N57" s="20">
        <v>0</v>
      </c>
      <c r="O57" s="20">
        <v>0</v>
      </c>
      <c r="P57" s="21">
        <v>0</v>
      </c>
    </row>
    <row r="58" spans="1:17" x14ac:dyDescent="0.2">
      <c r="A58" s="11"/>
      <c r="B58" s="19" t="s">
        <v>63</v>
      </c>
      <c r="C58" s="20"/>
      <c r="D58" s="20"/>
      <c r="E58" s="20"/>
      <c r="F58" s="20"/>
      <c r="G58" s="20"/>
      <c r="H58" s="20"/>
      <c r="I58" s="20"/>
      <c r="J58" s="20"/>
      <c r="K58" s="20"/>
      <c r="L58" s="20"/>
      <c r="M58" s="20"/>
      <c r="N58" s="20"/>
      <c r="O58" s="20"/>
      <c r="P58" s="21"/>
    </row>
    <row r="59" spans="1:17" x14ac:dyDescent="0.2">
      <c r="A59" s="11"/>
      <c r="B59" s="19" t="s">
        <v>64</v>
      </c>
      <c r="C59" s="20"/>
      <c r="D59" s="20"/>
      <c r="E59" s="20"/>
      <c r="F59" s="20"/>
      <c r="G59" s="20"/>
      <c r="H59" s="20"/>
      <c r="I59" s="20"/>
      <c r="J59" s="20"/>
      <c r="K59" s="20"/>
      <c r="L59" s="20"/>
      <c r="M59" s="20"/>
      <c r="N59" s="20"/>
      <c r="O59" s="20"/>
      <c r="P59" s="21"/>
    </row>
    <row r="60" spans="1:17" ht="13.5" thickBot="1" x14ac:dyDescent="0.25">
      <c r="A60" s="46"/>
      <c r="B60" s="207" t="s">
        <v>65</v>
      </c>
      <c r="C60" s="208">
        <f t="shared" ref="C60:P60" si="11">(C57-C56)+(C59-C58)</f>
        <v>0</v>
      </c>
      <c r="D60" s="209">
        <f t="shared" si="11"/>
        <v>0</v>
      </c>
      <c r="E60" s="209">
        <f t="shared" si="11"/>
        <v>0</v>
      </c>
      <c r="F60" s="209">
        <f t="shared" si="11"/>
        <v>0</v>
      </c>
      <c r="G60" s="209">
        <f t="shared" si="11"/>
        <v>0</v>
      </c>
      <c r="H60" s="209">
        <f t="shared" si="11"/>
        <v>0</v>
      </c>
      <c r="I60" s="209">
        <f t="shared" si="11"/>
        <v>0</v>
      </c>
      <c r="J60" s="209">
        <f t="shared" si="11"/>
        <v>0</v>
      </c>
      <c r="K60" s="209">
        <f t="shared" si="11"/>
        <v>0</v>
      </c>
      <c r="L60" s="209">
        <f t="shared" si="11"/>
        <v>0</v>
      </c>
      <c r="M60" s="209">
        <f t="shared" si="11"/>
        <v>0</v>
      </c>
      <c r="N60" s="209">
        <f t="shared" si="11"/>
        <v>0</v>
      </c>
      <c r="O60" s="209">
        <f t="shared" si="11"/>
        <v>0</v>
      </c>
      <c r="P60" s="92">
        <f t="shared" si="11"/>
        <v>0</v>
      </c>
    </row>
    <row r="61" spans="1:17" x14ac:dyDescent="0.2">
      <c r="A61" s="11"/>
      <c r="B61" s="13"/>
      <c r="C61" s="44"/>
      <c r="D61" s="44"/>
      <c r="E61" s="44"/>
      <c r="F61" s="44"/>
      <c r="G61" s="44"/>
      <c r="H61" s="44"/>
      <c r="I61" s="44"/>
      <c r="J61" s="44"/>
      <c r="K61" s="44"/>
      <c r="L61" s="44"/>
      <c r="M61" s="44"/>
      <c r="N61" s="44"/>
      <c r="O61" s="44"/>
      <c r="P61" s="47"/>
    </row>
    <row r="62" spans="1:17" x14ac:dyDescent="0.2">
      <c r="A62" s="18" t="s">
        <v>106</v>
      </c>
      <c r="B62" s="61"/>
      <c r="C62" s="67">
        <v>0</v>
      </c>
      <c r="D62" s="67">
        <v>0</v>
      </c>
      <c r="E62" s="67">
        <v>0</v>
      </c>
      <c r="F62" s="67">
        <v>0</v>
      </c>
      <c r="G62" s="67">
        <v>0</v>
      </c>
      <c r="H62" s="67">
        <v>0</v>
      </c>
      <c r="I62" s="67">
        <v>0</v>
      </c>
      <c r="J62" s="67">
        <v>0</v>
      </c>
      <c r="K62" s="67">
        <v>0</v>
      </c>
      <c r="L62" s="67">
        <v>0</v>
      </c>
      <c r="M62" s="67">
        <v>0</v>
      </c>
      <c r="N62" s="67">
        <v>0</v>
      </c>
      <c r="O62" s="67">
        <v>0</v>
      </c>
      <c r="P62" s="68">
        <v>0</v>
      </c>
    </row>
    <row r="63" spans="1:17" x14ac:dyDescent="0.2">
      <c r="A63" s="62" t="s">
        <v>107</v>
      </c>
      <c r="B63" s="63"/>
      <c r="C63" s="67">
        <f t="shared" ref="C63:P63" si="12">(C60-C62)</f>
        <v>0</v>
      </c>
      <c r="D63" s="67">
        <f t="shared" si="12"/>
        <v>0</v>
      </c>
      <c r="E63" s="67">
        <f t="shared" si="12"/>
        <v>0</v>
      </c>
      <c r="F63" s="67">
        <f t="shared" si="12"/>
        <v>0</v>
      </c>
      <c r="G63" s="67">
        <f t="shared" si="12"/>
        <v>0</v>
      </c>
      <c r="H63" s="67">
        <f t="shared" si="12"/>
        <v>0</v>
      </c>
      <c r="I63" s="67">
        <f t="shared" si="12"/>
        <v>0</v>
      </c>
      <c r="J63" s="67">
        <f t="shared" si="12"/>
        <v>0</v>
      </c>
      <c r="K63" s="67">
        <f t="shared" si="12"/>
        <v>0</v>
      </c>
      <c r="L63" s="67">
        <f t="shared" si="12"/>
        <v>0</v>
      </c>
      <c r="M63" s="67">
        <f t="shared" si="12"/>
        <v>0</v>
      </c>
      <c r="N63" s="67">
        <f t="shared" si="12"/>
        <v>0</v>
      </c>
      <c r="O63" s="67">
        <f t="shared" si="12"/>
        <v>0</v>
      </c>
      <c r="P63" s="68">
        <f t="shared" si="12"/>
        <v>0</v>
      </c>
    </row>
    <row r="64" spans="1:17" x14ac:dyDescent="0.2">
      <c r="A64" s="11"/>
      <c r="B64" s="12"/>
      <c r="C64" s="69"/>
      <c r="D64" s="69"/>
      <c r="E64" s="69"/>
      <c r="F64" s="69"/>
      <c r="G64" s="69"/>
      <c r="H64" s="69"/>
      <c r="I64" s="69"/>
      <c r="J64" s="69"/>
      <c r="K64" s="69"/>
      <c r="L64" s="69"/>
      <c r="M64" s="69"/>
      <c r="N64" s="69"/>
      <c r="O64" s="69"/>
      <c r="P64" s="70"/>
    </row>
    <row r="65" spans="1:16" x14ac:dyDescent="0.2">
      <c r="A65" s="64" t="s">
        <v>108</v>
      </c>
      <c r="B65" s="51"/>
      <c r="C65" s="71"/>
      <c r="D65" s="71"/>
      <c r="E65" s="71"/>
      <c r="F65" s="71"/>
      <c r="G65" s="71"/>
      <c r="H65" s="71"/>
      <c r="I65" s="71"/>
      <c r="J65" s="71"/>
      <c r="K65" s="71"/>
      <c r="L65" s="71"/>
      <c r="M65" s="71"/>
      <c r="N65" s="71"/>
      <c r="O65" s="71"/>
      <c r="P65" s="72"/>
    </row>
    <row r="66" spans="1:16" x14ac:dyDescent="0.2">
      <c r="A66" s="65" t="s">
        <v>109</v>
      </c>
      <c r="B66" s="48" t="s">
        <v>110</v>
      </c>
      <c r="C66" s="73"/>
      <c r="D66" s="73"/>
      <c r="E66" s="73"/>
      <c r="F66" s="73"/>
      <c r="G66" s="73"/>
      <c r="H66" s="73"/>
      <c r="I66" s="73"/>
      <c r="J66" s="73"/>
      <c r="K66" s="73"/>
      <c r="L66" s="73"/>
      <c r="M66" s="73"/>
      <c r="N66" s="73"/>
      <c r="O66" s="73"/>
      <c r="P66" s="74"/>
    </row>
    <row r="67" spans="1:16" x14ac:dyDescent="0.2">
      <c r="A67" s="66" t="s">
        <v>111</v>
      </c>
      <c r="B67" s="49" t="s">
        <v>112</v>
      </c>
      <c r="C67" s="73"/>
      <c r="D67" s="73"/>
      <c r="E67" s="73"/>
      <c r="F67" s="73"/>
      <c r="G67" s="73"/>
      <c r="H67" s="73"/>
      <c r="I67" s="73"/>
      <c r="J67" s="73"/>
      <c r="K67" s="73"/>
      <c r="L67" s="73"/>
      <c r="M67" s="73"/>
      <c r="N67" s="73"/>
      <c r="O67" s="73"/>
      <c r="P67" s="74"/>
    </row>
    <row r="68" spans="1:16" x14ac:dyDescent="0.2">
      <c r="A68" s="66" t="s">
        <v>113</v>
      </c>
      <c r="B68" s="49" t="s">
        <v>114</v>
      </c>
      <c r="C68" s="73"/>
      <c r="D68" s="73"/>
      <c r="E68" s="73"/>
      <c r="F68" s="73"/>
      <c r="G68" s="73"/>
      <c r="H68" s="73"/>
      <c r="I68" s="73"/>
      <c r="J68" s="73"/>
      <c r="K68" s="73"/>
      <c r="L68" s="73"/>
      <c r="M68" s="73"/>
      <c r="N68" s="73"/>
      <c r="O68" s="73"/>
      <c r="P68" s="75"/>
    </row>
    <row r="69" spans="1:16" x14ac:dyDescent="0.2">
      <c r="A69" s="62" t="s">
        <v>115</v>
      </c>
      <c r="B69" s="50"/>
      <c r="C69" s="210">
        <f t="shared" ref="C69:P69" si="13">(C66*1.5)+(C67*2)+(C68*2.5)</f>
        <v>0</v>
      </c>
      <c r="D69" s="210">
        <f t="shared" si="13"/>
        <v>0</v>
      </c>
      <c r="E69" s="210">
        <f t="shared" si="13"/>
        <v>0</v>
      </c>
      <c r="F69" s="210">
        <f t="shared" si="13"/>
        <v>0</v>
      </c>
      <c r="G69" s="210">
        <f t="shared" si="13"/>
        <v>0</v>
      </c>
      <c r="H69" s="210">
        <f t="shared" si="13"/>
        <v>0</v>
      </c>
      <c r="I69" s="210">
        <f t="shared" si="13"/>
        <v>0</v>
      </c>
      <c r="J69" s="210">
        <f t="shared" si="13"/>
        <v>0</v>
      </c>
      <c r="K69" s="210">
        <f t="shared" si="13"/>
        <v>0</v>
      </c>
      <c r="L69" s="210">
        <f t="shared" si="13"/>
        <v>0</v>
      </c>
      <c r="M69" s="210">
        <f t="shared" si="13"/>
        <v>0</v>
      </c>
      <c r="N69" s="210">
        <f t="shared" si="13"/>
        <v>0</v>
      </c>
      <c r="O69" s="210">
        <f t="shared" si="13"/>
        <v>0</v>
      </c>
      <c r="P69" s="211">
        <f t="shared" si="13"/>
        <v>0</v>
      </c>
    </row>
    <row r="70" spans="1:16" x14ac:dyDescent="0.2">
      <c r="A70" s="11"/>
      <c r="B70" s="12"/>
      <c r="C70" s="12"/>
      <c r="D70" s="12"/>
      <c r="E70" s="12"/>
      <c r="F70" s="12"/>
      <c r="G70" s="12"/>
      <c r="H70" s="12"/>
      <c r="I70" s="12"/>
      <c r="J70" s="12"/>
      <c r="K70" s="12"/>
      <c r="L70" s="12"/>
      <c r="M70" s="12"/>
      <c r="N70" s="12"/>
      <c r="O70" s="12"/>
      <c r="P70" s="14"/>
    </row>
    <row r="71" spans="1:16" ht="13.5" thickBot="1" x14ac:dyDescent="0.25">
      <c r="A71" s="11"/>
      <c r="B71" s="42"/>
      <c r="C71" s="12"/>
      <c r="D71" s="12"/>
      <c r="E71" s="12"/>
      <c r="F71" s="12"/>
      <c r="G71" s="12"/>
      <c r="H71" s="12"/>
      <c r="I71" s="12"/>
      <c r="J71" s="12"/>
      <c r="K71" s="12"/>
      <c r="L71" s="12"/>
      <c r="M71" s="12"/>
      <c r="N71" s="12"/>
      <c r="O71" s="12"/>
      <c r="P71" s="14"/>
    </row>
    <row r="72" spans="1:16" x14ac:dyDescent="0.2">
      <c r="A72" s="11"/>
      <c r="B72" s="12"/>
      <c r="C72" s="12"/>
      <c r="D72" s="12"/>
      <c r="E72" s="12"/>
      <c r="F72" s="31"/>
      <c r="G72" s="12"/>
      <c r="H72" s="26"/>
      <c r="I72" s="27"/>
      <c r="J72" s="27"/>
      <c r="K72" s="27"/>
      <c r="L72" s="28"/>
      <c r="M72" s="12"/>
      <c r="N72" s="12"/>
      <c r="O72" s="12"/>
      <c r="P72" s="14"/>
    </row>
    <row r="73" spans="1:16" x14ac:dyDescent="0.2">
      <c r="A73" s="32" t="s">
        <v>88</v>
      </c>
      <c r="B73" s="33"/>
      <c r="C73" s="33"/>
      <c r="D73" s="33"/>
      <c r="E73" s="33"/>
      <c r="F73" s="12" t="s">
        <v>89</v>
      </c>
      <c r="G73" s="12"/>
      <c r="H73" s="43" t="s">
        <v>116</v>
      </c>
      <c r="I73" s="12"/>
      <c r="J73" s="12"/>
      <c r="K73" s="13"/>
      <c r="L73" s="30"/>
      <c r="M73" s="12"/>
      <c r="N73" s="12"/>
      <c r="O73" s="12"/>
      <c r="P73" s="14"/>
    </row>
    <row r="74" spans="1:16" x14ac:dyDescent="0.2">
      <c r="A74" s="11" t="s">
        <v>117</v>
      </c>
      <c r="B74" s="12"/>
      <c r="C74" s="12"/>
      <c r="D74" s="12"/>
      <c r="E74" s="12"/>
      <c r="F74" s="12"/>
      <c r="G74" s="12"/>
      <c r="H74" s="29"/>
      <c r="I74" s="12"/>
      <c r="J74" s="12"/>
      <c r="K74" s="12"/>
      <c r="L74" s="30"/>
      <c r="M74" s="12"/>
      <c r="N74" s="12"/>
      <c r="O74" s="12"/>
      <c r="P74" s="14"/>
    </row>
    <row r="75" spans="1:16" x14ac:dyDescent="0.2">
      <c r="A75" s="11"/>
      <c r="B75" s="12"/>
      <c r="C75" s="12"/>
      <c r="D75" s="12"/>
      <c r="E75" s="12"/>
      <c r="F75" s="12"/>
      <c r="G75" s="12"/>
      <c r="H75" s="34" t="s">
        <v>118</v>
      </c>
      <c r="I75" s="12"/>
      <c r="J75" s="12"/>
      <c r="K75" s="52">
        <f>L4</f>
        <v>0</v>
      </c>
      <c r="L75" s="30"/>
      <c r="M75" s="12"/>
      <c r="N75" s="12"/>
      <c r="O75" s="12"/>
      <c r="P75" s="14"/>
    </row>
    <row r="76" spans="1:16" x14ac:dyDescent="0.2">
      <c r="A76" s="11"/>
      <c r="B76" s="12"/>
      <c r="C76" s="12"/>
      <c r="D76" s="12"/>
      <c r="E76" s="12"/>
      <c r="F76" s="12"/>
      <c r="G76" s="12"/>
      <c r="H76" s="34" t="s">
        <v>119</v>
      </c>
      <c r="I76" s="12"/>
      <c r="J76" s="12"/>
      <c r="K76" s="52">
        <f>SUM(C69:P69)</f>
        <v>0</v>
      </c>
      <c r="L76" s="30"/>
      <c r="M76" s="12"/>
      <c r="N76" s="12"/>
      <c r="O76" s="12"/>
      <c r="P76" s="14"/>
    </row>
    <row r="77" spans="1:16" x14ac:dyDescent="0.2">
      <c r="A77" s="11"/>
      <c r="B77" s="12"/>
      <c r="C77" s="12"/>
      <c r="D77" s="12"/>
      <c r="E77" s="12"/>
      <c r="F77" s="31"/>
      <c r="G77" s="12"/>
      <c r="H77" s="34" t="s">
        <v>120</v>
      </c>
      <c r="I77" s="12"/>
      <c r="J77" s="12"/>
      <c r="K77" s="52">
        <f>N39</f>
        <v>0</v>
      </c>
      <c r="L77" s="30"/>
      <c r="M77" s="12"/>
      <c r="N77" s="12"/>
      <c r="O77" s="12"/>
      <c r="P77" s="14"/>
    </row>
    <row r="78" spans="1:16" x14ac:dyDescent="0.2">
      <c r="A78" s="32" t="s">
        <v>121</v>
      </c>
      <c r="B78" s="33"/>
      <c r="C78" s="33"/>
      <c r="D78" s="33"/>
      <c r="E78" s="33"/>
      <c r="F78" s="33" t="s">
        <v>89</v>
      </c>
      <c r="G78" s="12"/>
      <c r="H78" s="34" t="s">
        <v>122</v>
      </c>
      <c r="I78" s="12"/>
      <c r="J78" s="12"/>
      <c r="K78" s="52">
        <f>K75+K76-K77</f>
        <v>0</v>
      </c>
      <c r="L78" s="30"/>
      <c r="M78" s="12"/>
      <c r="N78" s="12"/>
      <c r="O78" s="12"/>
      <c r="P78" s="14"/>
    </row>
    <row r="79" spans="1:16" x14ac:dyDescent="0.2">
      <c r="A79" s="11" t="s">
        <v>100</v>
      </c>
      <c r="B79" s="12"/>
      <c r="C79" s="12"/>
      <c r="D79" s="12"/>
      <c r="E79" s="12"/>
      <c r="F79" s="12"/>
      <c r="G79" s="12"/>
      <c r="H79" s="29"/>
      <c r="I79" s="12"/>
      <c r="J79" s="12"/>
      <c r="K79" s="54"/>
      <c r="L79" s="30"/>
      <c r="M79" s="12"/>
      <c r="N79" s="12"/>
      <c r="O79" s="12"/>
      <c r="P79" s="14"/>
    </row>
    <row r="80" spans="1:16" x14ac:dyDescent="0.2">
      <c r="A80" s="11"/>
      <c r="B80" s="12"/>
      <c r="C80" s="12"/>
      <c r="D80" s="12"/>
      <c r="E80" s="12"/>
      <c r="F80" s="12"/>
      <c r="G80" s="12"/>
      <c r="H80" s="55" t="s">
        <v>123</v>
      </c>
      <c r="I80" s="12"/>
      <c r="J80" s="12"/>
      <c r="K80" s="52">
        <f>SUM(C62:P62)</f>
        <v>0</v>
      </c>
      <c r="L80" s="30"/>
      <c r="M80" s="12"/>
      <c r="N80" s="12"/>
      <c r="O80" s="12"/>
      <c r="P80" s="14"/>
    </row>
    <row r="81" spans="1:16" ht="13.5" thickBot="1" x14ac:dyDescent="0.25">
      <c r="A81" s="11"/>
      <c r="B81" s="12"/>
      <c r="C81" s="12"/>
      <c r="D81" s="12"/>
      <c r="E81" s="12"/>
      <c r="F81" s="12"/>
      <c r="G81" s="12"/>
      <c r="H81" s="36"/>
      <c r="I81" s="37"/>
      <c r="J81" s="37"/>
      <c r="K81" s="37"/>
      <c r="L81" s="38"/>
      <c r="M81" s="12"/>
      <c r="N81" s="12"/>
      <c r="O81" s="12"/>
      <c r="P81" s="14"/>
    </row>
    <row r="82" spans="1:16" ht="13.5" thickBot="1" x14ac:dyDescent="0.25">
      <c r="A82" s="39"/>
      <c r="B82" s="40"/>
      <c r="C82" s="40"/>
      <c r="D82" s="40"/>
      <c r="E82" s="40"/>
      <c r="F82" s="40"/>
      <c r="G82" s="40"/>
      <c r="H82" s="40"/>
      <c r="I82" s="40"/>
      <c r="J82" s="40"/>
      <c r="K82" s="40"/>
      <c r="L82" s="40"/>
      <c r="M82" s="40"/>
      <c r="N82" s="40"/>
      <c r="O82" s="40"/>
      <c r="P82" s="41"/>
    </row>
    <row r="83" spans="1:16" ht="13.5" thickTop="1" x14ac:dyDescent="0.2"/>
    <row r="85" spans="1:16" x14ac:dyDescent="0.2">
      <c r="D85" s="56"/>
    </row>
    <row r="86" spans="1:16" x14ac:dyDescent="0.2">
      <c r="D86" s="56"/>
    </row>
    <row r="87" spans="1:16" x14ac:dyDescent="0.2">
      <c r="D87" s="56"/>
    </row>
    <row r="88" spans="1:16" x14ac:dyDescent="0.2">
      <c r="D88" s="56"/>
    </row>
    <row r="89" spans="1:16" x14ac:dyDescent="0.2">
      <c r="D89" s="56"/>
    </row>
  </sheetData>
  <sheetProtection algorithmName="SHA-512" hashValue="vZlWqM8O+aytAe7cymJnRfrAcuGuUWAcCYyY7mxSUagHwa/uar2l1sFTlS4gX8bREULTnN0NIuTh+Jo0fmIswA==" saltValue="d3gSjHOqkG5UflNRNDc4Cg==" spinCount="100000" sheet="1" objects="1" scenarios="1"/>
  <mergeCells count="7">
    <mergeCell ref="D3:G3"/>
    <mergeCell ref="D5:G5"/>
    <mergeCell ref="M2:P2"/>
    <mergeCell ref="J34:M34"/>
    <mergeCell ref="M3:P3"/>
    <mergeCell ref="M4:P4"/>
    <mergeCell ref="M5:P5"/>
  </mergeCells>
  <phoneticPr fontId="0" type="noConversion"/>
  <hyperlinks>
    <hyperlink ref="M4:M5" r:id="rId1" display="     View Leave and " xr:uid="{81FAD85E-9D6A-4DDF-ACBB-A509E969E25E}"/>
    <hyperlink ref="M3" r:id="rId2" display="ESS to apply for Leave" xr:uid="{999C5611-76BC-4B86-9FD3-E99B0A1E1B5E}"/>
    <hyperlink ref="M4" r:id="rId3" display="View Leave, Attendance and " xr:uid="{8B0D18AC-25F2-4462-A775-61205427F1CD}"/>
    <hyperlink ref="M5" r:id="rId4" display="Overtime Policies (HUPP 5.6)" xr:uid="{0BCF9F45-6173-412B-A3D4-9B025458B004}"/>
    <hyperlink ref="M4:P4" r:id="rId5" display="Leave Entitlements" xr:uid="{D35EB870-9013-4779-8F31-C36ED377F23E}"/>
    <hyperlink ref="M5:P5" r:id="rId6" display="Attendance, Hours of Work and Overtime Procedures" xr:uid="{2A652A06-191F-4149-8054-17268914D56F}"/>
    <hyperlink ref="M3:P3" r:id="rId7" display="Workday to apply for Leave" xr:uid="{E821844B-7EB8-488B-8BD1-046A2106B812}"/>
  </hyperlinks>
  <pageMargins left="0.2" right="0.23" top="0.37" bottom="0.2" header="0.35" footer="0.2"/>
  <pageSetup paperSize="9" scale="94" fitToHeight="2" orientation="landscape" horizontalDpi="4294967295" verticalDpi="4294967295" r:id="rId8"/>
  <headerFooter alignWithMargins="0"/>
  <rowBreaks count="1" manualBreakCount="1">
    <brk id="44" max="16383" man="1"/>
  </rowBreaks>
  <drawing r:id="rId9"/>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tabColor theme="5"/>
    <pageSetUpPr autoPageBreaks="0"/>
  </sheetPr>
  <dimension ref="A1:Q89"/>
  <sheetViews>
    <sheetView zoomScaleNormal="100" workbookViewId="0">
      <selection sqref="A1:XFD1048576"/>
    </sheetView>
  </sheetViews>
  <sheetFormatPr defaultColWidth="11.42578125" defaultRowHeight="12.75" x14ac:dyDescent="0.2"/>
  <sheetData>
    <row r="1" spans="1:17" ht="22.5" customHeight="1" x14ac:dyDescent="0.25">
      <c r="A1" s="155"/>
      <c r="B1" s="27"/>
      <c r="C1" s="156" t="s">
        <v>0</v>
      </c>
      <c r="D1" s="27"/>
      <c r="E1" s="27"/>
      <c r="F1" s="27"/>
      <c r="G1" s="157"/>
      <c r="H1" s="158"/>
      <c r="I1" s="159"/>
      <c r="J1" s="158"/>
      <c r="K1" s="160"/>
      <c r="L1" s="27"/>
      <c r="M1" s="27"/>
      <c r="N1" s="27"/>
      <c r="O1" s="27"/>
      <c r="P1" s="28"/>
    </row>
    <row r="2" spans="1:17" ht="12.75" customHeight="1" x14ac:dyDescent="0.2">
      <c r="A2" s="60"/>
      <c r="B2" s="12"/>
      <c r="C2" s="184" t="s">
        <v>36</v>
      </c>
      <c r="D2" s="185">
        <f>SUM('29Jan-11Feb'!D2,14)</f>
        <v>43142</v>
      </c>
      <c r="E2" s="186" t="s">
        <v>37</v>
      </c>
      <c r="F2" s="187"/>
      <c r="G2" s="188"/>
      <c r="H2" s="189" t="s">
        <v>38</v>
      </c>
      <c r="I2" s="190"/>
      <c r="J2" s="190"/>
      <c r="K2" s="190"/>
      <c r="L2" s="191">
        <f>+'29Jan-11Feb'!K41</f>
        <v>-8.4583333333333339</v>
      </c>
      <c r="M2" s="306" t="s">
        <v>39</v>
      </c>
      <c r="N2" s="307"/>
      <c r="O2" s="307"/>
      <c r="P2" s="308"/>
    </row>
    <row r="3" spans="1:17" ht="12.75" customHeight="1" x14ac:dyDescent="0.2">
      <c r="A3" s="60"/>
      <c r="B3" s="12"/>
      <c r="C3" s="118" t="s">
        <v>40</v>
      </c>
      <c r="D3" s="302" t="str">
        <f>+'29Jan-11Feb'!D3</f>
        <v>Your Name Goes here</v>
      </c>
      <c r="E3" s="303"/>
      <c r="F3" s="303"/>
      <c r="G3" s="304"/>
      <c r="H3" s="122"/>
      <c r="I3" s="120"/>
      <c r="J3" s="120"/>
      <c r="K3" s="120"/>
      <c r="L3" s="121"/>
      <c r="M3" s="309" t="s">
        <v>42</v>
      </c>
      <c r="N3" s="310"/>
      <c r="O3" s="310"/>
      <c r="P3" s="311"/>
    </row>
    <row r="4" spans="1:17" x14ac:dyDescent="0.2">
      <c r="A4" s="60"/>
      <c r="B4" s="12"/>
      <c r="C4" s="118" t="s">
        <v>43</v>
      </c>
      <c r="D4" s="149" t="str">
        <f>+'29Jan-11Feb'!D4</f>
        <v>Pos no.</v>
      </c>
      <c r="E4" s="150"/>
      <c r="F4" s="214" t="s">
        <v>45</v>
      </c>
      <c r="G4" s="151" t="str">
        <f>'29Jan-11Feb'!G4</f>
        <v>Emp ID</v>
      </c>
      <c r="H4" s="122" t="s">
        <v>47</v>
      </c>
      <c r="I4" s="122"/>
      <c r="J4" s="120"/>
      <c r="K4" s="120"/>
      <c r="L4" s="123">
        <f>'29Jan-11Feb'!K78</f>
        <v>0</v>
      </c>
      <c r="M4" s="309" t="s">
        <v>48</v>
      </c>
      <c r="N4" s="310"/>
      <c r="O4" s="310"/>
      <c r="P4" s="311"/>
    </row>
    <row r="5" spans="1:17" ht="13.5" customHeight="1" x14ac:dyDescent="0.2">
      <c r="A5" s="60"/>
      <c r="B5" s="12"/>
      <c r="C5" s="192" t="s">
        <v>49</v>
      </c>
      <c r="D5" s="315" t="str">
        <f>+'29Jan-11Feb'!D5</f>
        <v>Your Unit Name goes here</v>
      </c>
      <c r="E5" s="316"/>
      <c r="F5" s="316"/>
      <c r="G5" s="317"/>
      <c r="H5" s="193" t="s">
        <v>51</v>
      </c>
      <c r="I5" s="193"/>
      <c r="J5" s="194"/>
      <c r="K5" s="194"/>
      <c r="L5" s="195" t="str">
        <f>'29Jan-11Feb'!L5</f>
        <v>FLEX</v>
      </c>
      <c r="M5" s="312" t="s">
        <v>53</v>
      </c>
      <c r="N5" s="313"/>
      <c r="O5" s="313"/>
      <c r="P5" s="314"/>
    </row>
    <row r="6" spans="1:17" x14ac:dyDescent="0.2">
      <c r="A6" s="60"/>
      <c r="B6" s="13"/>
      <c r="C6" s="182" t="s">
        <v>54</v>
      </c>
      <c r="D6" s="146" t="s">
        <v>55</v>
      </c>
      <c r="E6" s="146" t="s">
        <v>56</v>
      </c>
      <c r="F6" s="146" t="s">
        <v>57</v>
      </c>
      <c r="G6" s="146" t="s">
        <v>58</v>
      </c>
      <c r="H6" s="146" t="s">
        <v>59</v>
      </c>
      <c r="I6" s="146" t="s">
        <v>60</v>
      </c>
      <c r="J6" s="146" t="s">
        <v>54</v>
      </c>
      <c r="K6" s="146" t="s">
        <v>55</v>
      </c>
      <c r="L6" s="146" t="s">
        <v>56</v>
      </c>
      <c r="M6" s="146" t="s">
        <v>57</v>
      </c>
      <c r="N6" s="146" t="s">
        <v>58</v>
      </c>
      <c r="O6" s="146" t="s">
        <v>59</v>
      </c>
      <c r="P6" s="183" t="s">
        <v>60</v>
      </c>
    </row>
    <row r="7" spans="1:17" ht="13.5" thickBot="1" x14ac:dyDescent="0.25">
      <c r="A7" s="60"/>
      <c r="B7" s="13"/>
      <c r="C7" s="114">
        <f>D2</f>
        <v>43142</v>
      </c>
      <c r="D7" s="115">
        <f>$C$7+1</f>
        <v>43143</v>
      </c>
      <c r="E7" s="115">
        <f>$C$7+2</f>
        <v>43144</v>
      </c>
      <c r="F7" s="115">
        <f>$C$7+3</f>
        <v>43145</v>
      </c>
      <c r="G7" s="115">
        <f>$C$7+4</f>
        <v>43146</v>
      </c>
      <c r="H7" s="115">
        <f>$C$7+5</f>
        <v>43147</v>
      </c>
      <c r="I7" s="115">
        <f>$C$7+6</f>
        <v>43148</v>
      </c>
      <c r="J7" s="115">
        <f>$C$7+7</f>
        <v>43149</v>
      </c>
      <c r="K7" s="115">
        <f>$C$7+8</f>
        <v>43150</v>
      </c>
      <c r="L7" s="115">
        <f>$C$7+9</f>
        <v>43151</v>
      </c>
      <c r="M7" s="115">
        <f>$C$7+10</f>
        <v>43152</v>
      </c>
      <c r="N7" s="115">
        <f>$C$7+11</f>
        <v>43153</v>
      </c>
      <c r="O7" s="115">
        <f>$C$7+12</f>
        <v>43154</v>
      </c>
      <c r="P7" s="162">
        <f>$C$7+13</f>
        <v>43155</v>
      </c>
      <c r="Q7" s="1"/>
    </row>
    <row r="8" spans="1:17" ht="13.5" thickBot="1" x14ac:dyDescent="0.25">
      <c r="A8" s="118" t="s">
        <v>61</v>
      </c>
      <c r="B8" s="120"/>
      <c r="C8" s="220">
        <f>'29Jan-11Feb'!C8</f>
        <v>0</v>
      </c>
      <c r="D8" s="227">
        <f>'29Jan-11Feb'!D8</f>
        <v>0</v>
      </c>
      <c r="E8" s="230">
        <f>'29Jan-11Feb'!E8</f>
        <v>0.30208333333333331</v>
      </c>
      <c r="F8" s="228">
        <f>'29Jan-11Feb'!F8</f>
        <v>0.30208333333333331</v>
      </c>
      <c r="G8" s="230">
        <f>'29Jan-11Feb'!G8</f>
        <v>0.30208333333333331</v>
      </c>
      <c r="H8" s="228">
        <f>'29Jan-11Feb'!H8</f>
        <v>0.30208333333333331</v>
      </c>
      <c r="I8" s="230">
        <f>'29Jan-11Feb'!I8</f>
        <v>0.30208333333333331</v>
      </c>
      <c r="J8" s="227">
        <f>'29Jan-11Feb'!J8</f>
        <v>0</v>
      </c>
      <c r="K8" s="227">
        <f>'29Jan-11Feb'!K8</f>
        <v>0</v>
      </c>
      <c r="L8" s="230">
        <f>'29Jan-11Feb'!L8</f>
        <v>0.30208333333333331</v>
      </c>
      <c r="M8" s="228">
        <f>'29Jan-11Feb'!M8</f>
        <v>0.30208333333333331</v>
      </c>
      <c r="N8" s="230">
        <f>'29Jan-11Feb'!N8</f>
        <v>0.30208333333333331</v>
      </c>
      <c r="O8" s="228">
        <f>'29Jan-11Feb'!O8</f>
        <v>0.30208333333333331</v>
      </c>
      <c r="P8" s="230">
        <f>'29Jan-11Feb'!P8</f>
        <v>0.30208333333333331</v>
      </c>
      <c r="Q8" s="1"/>
    </row>
    <row r="9" spans="1:17" x14ac:dyDescent="0.2">
      <c r="A9" s="163" t="s">
        <v>62</v>
      </c>
      <c r="B9" s="98" t="s">
        <v>63</v>
      </c>
      <c r="C9" s="221">
        <v>0</v>
      </c>
      <c r="D9" s="221">
        <v>0</v>
      </c>
      <c r="E9" s="231">
        <v>0</v>
      </c>
      <c r="F9" s="229">
        <v>0</v>
      </c>
      <c r="G9" s="231">
        <v>0</v>
      </c>
      <c r="H9" s="229">
        <v>0</v>
      </c>
      <c r="I9" s="231">
        <v>0</v>
      </c>
      <c r="J9" s="221">
        <v>0</v>
      </c>
      <c r="K9" s="221">
        <v>0</v>
      </c>
      <c r="L9" s="231">
        <v>0</v>
      </c>
      <c r="M9" s="229">
        <v>0</v>
      </c>
      <c r="N9" s="231">
        <v>0</v>
      </c>
      <c r="O9" s="229">
        <v>0</v>
      </c>
      <c r="P9" s="231">
        <v>0</v>
      </c>
    </row>
    <row r="10" spans="1:17" x14ac:dyDescent="0.2">
      <c r="A10" s="164"/>
      <c r="B10" s="98" t="s">
        <v>64</v>
      </c>
      <c r="C10" s="221">
        <v>0</v>
      </c>
      <c r="D10" s="221">
        <v>0</v>
      </c>
      <c r="E10" s="231">
        <v>0</v>
      </c>
      <c r="F10" s="229">
        <v>0</v>
      </c>
      <c r="G10" s="231">
        <v>0</v>
      </c>
      <c r="H10" s="229">
        <v>0</v>
      </c>
      <c r="I10" s="231">
        <v>0</v>
      </c>
      <c r="J10" s="221">
        <v>0</v>
      </c>
      <c r="K10" s="221">
        <v>0</v>
      </c>
      <c r="L10" s="231">
        <v>0</v>
      </c>
      <c r="M10" s="229">
        <v>0</v>
      </c>
      <c r="N10" s="231">
        <v>0</v>
      </c>
      <c r="O10" s="229">
        <v>0</v>
      </c>
      <c r="P10" s="231">
        <v>0</v>
      </c>
    </row>
    <row r="11" spans="1:17" x14ac:dyDescent="0.2">
      <c r="A11" s="164"/>
      <c r="B11" s="98" t="s">
        <v>63</v>
      </c>
      <c r="C11" s="221"/>
      <c r="D11" s="221"/>
      <c r="E11" s="231"/>
      <c r="F11" s="229"/>
      <c r="G11" s="231"/>
      <c r="H11" s="229"/>
      <c r="I11" s="231"/>
      <c r="J11" s="221"/>
      <c r="K11" s="221"/>
      <c r="L11" s="231"/>
      <c r="M11" s="229"/>
      <c r="N11" s="231"/>
      <c r="O11" s="229"/>
      <c r="P11" s="236"/>
    </row>
    <row r="12" spans="1:17" x14ac:dyDescent="0.2">
      <c r="A12" s="164"/>
      <c r="B12" s="98" t="s">
        <v>64</v>
      </c>
      <c r="C12" s="221"/>
      <c r="D12" s="221"/>
      <c r="E12" s="231"/>
      <c r="F12" s="229"/>
      <c r="G12" s="231"/>
      <c r="H12" s="229"/>
      <c r="I12" s="231"/>
      <c r="J12" s="221"/>
      <c r="K12" s="221"/>
      <c r="L12" s="231"/>
      <c r="M12" s="229"/>
      <c r="N12" s="231"/>
      <c r="O12" s="229"/>
      <c r="P12" s="236"/>
    </row>
    <row r="13" spans="1:17" ht="13.5" thickBot="1" x14ac:dyDescent="0.25">
      <c r="A13" s="165"/>
      <c r="B13" s="99" t="s">
        <v>65</v>
      </c>
      <c r="C13" s="100">
        <f t="shared" ref="C13:P13" si="0">(C10-C9)+(C12-C11)</f>
        <v>0</v>
      </c>
      <c r="D13" s="100">
        <f t="shared" si="0"/>
        <v>0</v>
      </c>
      <c r="E13" s="100">
        <f t="shared" si="0"/>
        <v>0</v>
      </c>
      <c r="F13" s="100">
        <f t="shared" si="0"/>
        <v>0</v>
      </c>
      <c r="G13" s="100">
        <f t="shared" si="0"/>
        <v>0</v>
      </c>
      <c r="H13" s="100">
        <f t="shared" si="0"/>
        <v>0</v>
      </c>
      <c r="I13" s="100">
        <f t="shared" si="0"/>
        <v>0</v>
      </c>
      <c r="J13" s="100">
        <f t="shared" si="0"/>
        <v>0</v>
      </c>
      <c r="K13" s="100">
        <f t="shared" si="0"/>
        <v>0</v>
      </c>
      <c r="L13" s="100">
        <f t="shared" si="0"/>
        <v>0</v>
      </c>
      <c r="M13" s="100">
        <f t="shared" si="0"/>
        <v>0</v>
      </c>
      <c r="N13" s="100">
        <f t="shared" si="0"/>
        <v>0</v>
      </c>
      <c r="O13" s="100">
        <f t="shared" si="0"/>
        <v>0</v>
      </c>
      <c r="P13" s="166">
        <f t="shared" si="0"/>
        <v>0</v>
      </c>
    </row>
    <row r="14" spans="1:17" x14ac:dyDescent="0.2">
      <c r="A14" s="167" t="s">
        <v>66</v>
      </c>
      <c r="B14" s="101" t="s">
        <v>63</v>
      </c>
      <c r="C14" s="222">
        <v>0</v>
      </c>
      <c r="D14" s="222">
        <v>0</v>
      </c>
      <c r="E14" s="232">
        <v>0</v>
      </c>
      <c r="F14" s="240">
        <v>0</v>
      </c>
      <c r="G14" s="232">
        <v>0</v>
      </c>
      <c r="H14" s="240">
        <v>0</v>
      </c>
      <c r="I14" s="232">
        <v>0</v>
      </c>
      <c r="J14" s="222">
        <v>0</v>
      </c>
      <c r="K14" s="222">
        <v>0</v>
      </c>
      <c r="L14" s="231">
        <v>0</v>
      </c>
      <c r="M14" s="240">
        <v>0</v>
      </c>
      <c r="N14" s="231">
        <v>0</v>
      </c>
      <c r="O14" s="240">
        <v>0</v>
      </c>
      <c r="P14" s="231">
        <v>0</v>
      </c>
    </row>
    <row r="15" spans="1:17" x14ac:dyDescent="0.2">
      <c r="A15" s="164"/>
      <c r="B15" s="98" t="s">
        <v>64</v>
      </c>
      <c r="C15" s="221">
        <v>0</v>
      </c>
      <c r="D15" s="221">
        <v>0</v>
      </c>
      <c r="E15" s="231">
        <v>0</v>
      </c>
      <c r="F15" s="229">
        <v>0</v>
      </c>
      <c r="G15" s="231">
        <v>0</v>
      </c>
      <c r="H15" s="229">
        <v>0</v>
      </c>
      <c r="I15" s="231">
        <v>0</v>
      </c>
      <c r="J15" s="221">
        <v>0</v>
      </c>
      <c r="K15" s="221">
        <v>0</v>
      </c>
      <c r="L15" s="231">
        <v>0</v>
      </c>
      <c r="M15" s="229">
        <v>0</v>
      </c>
      <c r="N15" s="231">
        <v>0</v>
      </c>
      <c r="O15" s="229">
        <v>0</v>
      </c>
      <c r="P15" s="231">
        <v>0</v>
      </c>
    </row>
    <row r="16" spans="1:17" x14ac:dyDescent="0.2">
      <c r="A16" s="164"/>
      <c r="B16" s="98" t="s">
        <v>63</v>
      </c>
      <c r="C16" s="221"/>
      <c r="D16" s="221"/>
      <c r="E16" s="231"/>
      <c r="F16" s="229"/>
      <c r="G16" s="231"/>
      <c r="H16" s="229"/>
      <c r="I16" s="231"/>
      <c r="J16" s="221"/>
      <c r="K16" s="221"/>
      <c r="L16" s="231"/>
      <c r="M16" s="229"/>
      <c r="N16" s="231"/>
      <c r="O16" s="229"/>
      <c r="P16" s="236"/>
    </row>
    <row r="17" spans="1:16" x14ac:dyDescent="0.2">
      <c r="A17" s="164"/>
      <c r="B17" s="98" t="s">
        <v>64</v>
      </c>
      <c r="C17" s="221"/>
      <c r="D17" s="221"/>
      <c r="E17" s="231"/>
      <c r="F17" s="229"/>
      <c r="G17" s="231"/>
      <c r="H17" s="229"/>
      <c r="I17" s="231"/>
      <c r="J17" s="221"/>
      <c r="K17" s="221"/>
      <c r="L17" s="231"/>
      <c r="M17" s="229"/>
      <c r="N17" s="231"/>
      <c r="O17" s="229"/>
      <c r="P17" s="236"/>
    </row>
    <row r="18" spans="1:16" ht="13.5" thickBot="1" x14ac:dyDescent="0.25">
      <c r="A18" s="164"/>
      <c r="B18" s="102" t="s">
        <v>65</v>
      </c>
      <c r="C18" s="100">
        <f t="shared" ref="C18:P18" si="1">(C15-C14)+(C17-C16)</f>
        <v>0</v>
      </c>
      <c r="D18" s="100">
        <f t="shared" si="1"/>
        <v>0</v>
      </c>
      <c r="E18" s="100">
        <f t="shared" si="1"/>
        <v>0</v>
      </c>
      <c r="F18" s="100">
        <f t="shared" si="1"/>
        <v>0</v>
      </c>
      <c r="G18" s="100">
        <f t="shared" si="1"/>
        <v>0</v>
      </c>
      <c r="H18" s="100">
        <f t="shared" si="1"/>
        <v>0</v>
      </c>
      <c r="I18" s="100">
        <f t="shared" si="1"/>
        <v>0</v>
      </c>
      <c r="J18" s="100">
        <f t="shared" si="1"/>
        <v>0</v>
      </c>
      <c r="K18" s="100">
        <f t="shared" si="1"/>
        <v>0</v>
      </c>
      <c r="L18" s="100">
        <f t="shared" si="1"/>
        <v>0</v>
      </c>
      <c r="M18" s="100">
        <f t="shared" si="1"/>
        <v>0</v>
      </c>
      <c r="N18" s="100">
        <f t="shared" si="1"/>
        <v>0</v>
      </c>
      <c r="O18" s="100">
        <f t="shared" si="1"/>
        <v>0</v>
      </c>
      <c r="P18" s="166">
        <f t="shared" si="1"/>
        <v>0</v>
      </c>
    </row>
    <row r="19" spans="1:16" ht="13.5" thickBot="1" x14ac:dyDescent="0.25">
      <c r="A19" s="168" t="s">
        <v>67</v>
      </c>
      <c r="B19" s="103"/>
      <c r="C19" s="104">
        <f t="shared" ref="C19:P19" si="2">C13+C18</f>
        <v>0</v>
      </c>
      <c r="D19" s="104">
        <f t="shared" si="2"/>
        <v>0</v>
      </c>
      <c r="E19" s="104">
        <f t="shared" si="2"/>
        <v>0</v>
      </c>
      <c r="F19" s="104">
        <f t="shared" si="2"/>
        <v>0</v>
      </c>
      <c r="G19" s="104">
        <f t="shared" si="2"/>
        <v>0</v>
      </c>
      <c r="H19" s="104">
        <f t="shared" si="2"/>
        <v>0</v>
      </c>
      <c r="I19" s="104">
        <f t="shared" si="2"/>
        <v>0</v>
      </c>
      <c r="J19" s="104">
        <f t="shared" si="2"/>
        <v>0</v>
      </c>
      <c r="K19" s="104">
        <f t="shared" si="2"/>
        <v>0</v>
      </c>
      <c r="L19" s="104">
        <f t="shared" si="2"/>
        <v>0</v>
      </c>
      <c r="M19" s="104">
        <f t="shared" si="2"/>
        <v>0</v>
      </c>
      <c r="N19" s="104">
        <f t="shared" si="2"/>
        <v>0</v>
      </c>
      <c r="O19" s="104">
        <f t="shared" si="2"/>
        <v>0</v>
      </c>
      <c r="P19" s="169">
        <f t="shared" si="2"/>
        <v>0</v>
      </c>
    </row>
    <row r="20" spans="1:16" x14ac:dyDescent="0.2">
      <c r="A20" s="164"/>
      <c r="B20" s="105" t="s">
        <v>68</v>
      </c>
      <c r="C20" s="221"/>
      <c r="D20" s="221"/>
      <c r="E20" s="231"/>
      <c r="F20" s="229"/>
      <c r="G20" s="231"/>
      <c r="H20" s="229"/>
      <c r="I20" s="231"/>
      <c r="J20" s="221"/>
      <c r="K20" s="221"/>
      <c r="L20" s="231"/>
      <c r="M20" s="229"/>
      <c r="N20" s="231"/>
      <c r="O20" s="229"/>
      <c r="P20" s="236"/>
    </row>
    <row r="21" spans="1:16" x14ac:dyDescent="0.2">
      <c r="A21" s="167" t="s">
        <v>70</v>
      </c>
      <c r="B21" s="105" t="s">
        <v>71</v>
      </c>
      <c r="C21" s="221"/>
      <c r="D21" s="221"/>
      <c r="E21" s="231"/>
      <c r="F21" s="229"/>
      <c r="G21" s="231"/>
      <c r="H21" s="229"/>
      <c r="I21" s="231"/>
      <c r="J21" s="221"/>
      <c r="K21" s="221"/>
      <c r="L21" s="231"/>
      <c r="M21" s="229"/>
      <c r="N21" s="231"/>
      <c r="O21" s="229"/>
      <c r="P21" s="236"/>
    </row>
    <row r="22" spans="1:16" x14ac:dyDescent="0.2">
      <c r="A22" s="167" t="s">
        <v>72</v>
      </c>
      <c r="B22" s="105" t="s">
        <v>73</v>
      </c>
      <c r="C22" s="221"/>
      <c r="D22" s="221"/>
      <c r="E22" s="231"/>
      <c r="F22" s="229"/>
      <c r="G22" s="231"/>
      <c r="H22" s="229"/>
      <c r="I22" s="231"/>
      <c r="J22" s="221"/>
      <c r="K22" s="221"/>
      <c r="L22" s="231"/>
      <c r="M22" s="229"/>
      <c r="N22" s="231"/>
      <c r="O22" s="229"/>
      <c r="P22" s="236"/>
    </row>
    <row r="23" spans="1:16" x14ac:dyDescent="0.2">
      <c r="A23" s="167" t="s">
        <v>74</v>
      </c>
      <c r="B23" s="105" t="s">
        <v>75</v>
      </c>
      <c r="C23" s="221"/>
      <c r="D23" s="221"/>
      <c r="E23" s="231"/>
      <c r="F23" s="229"/>
      <c r="G23" s="231"/>
      <c r="H23" s="229"/>
      <c r="I23" s="231"/>
      <c r="J23" s="221"/>
      <c r="K23" s="221"/>
      <c r="L23" s="231"/>
      <c r="M23" s="229"/>
      <c r="N23" s="231"/>
      <c r="O23" s="229"/>
      <c r="P23" s="236"/>
    </row>
    <row r="24" spans="1:16" x14ac:dyDescent="0.2">
      <c r="A24" s="167" t="s">
        <v>76</v>
      </c>
      <c r="B24" s="105" t="s">
        <v>77</v>
      </c>
      <c r="C24" s="223"/>
      <c r="D24" s="221"/>
      <c r="E24" s="231"/>
      <c r="F24" s="229"/>
      <c r="G24" s="231"/>
      <c r="H24" s="229"/>
      <c r="I24" s="231"/>
      <c r="J24" s="221"/>
      <c r="K24" s="221"/>
      <c r="L24" s="231"/>
      <c r="M24" s="229"/>
      <c r="N24" s="231"/>
      <c r="O24" s="229"/>
      <c r="P24" s="236"/>
    </row>
    <row r="25" spans="1:16" ht="13.5" thickBot="1" x14ac:dyDescent="0.25">
      <c r="A25" s="164"/>
      <c r="B25" s="106" t="s">
        <v>78</v>
      </c>
      <c r="C25" s="224"/>
      <c r="D25" s="224"/>
      <c r="E25" s="233"/>
      <c r="F25" s="241"/>
      <c r="G25" s="233"/>
      <c r="H25" s="241"/>
      <c r="I25" s="233"/>
      <c r="J25" s="224"/>
      <c r="K25" s="224"/>
      <c r="L25" s="233"/>
      <c r="M25" s="241"/>
      <c r="N25" s="233"/>
      <c r="O25" s="241"/>
      <c r="P25" s="237"/>
    </row>
    <row r="26" spans="1:16" ht="13.5" thickBot="1" x14ac:dyDescent="0.25">
      <c r="A26" s="170" t="s">
        <v>79</v>
      </c>
      <c r="B26" s="107"/>
      <c r="C26" s="108">
        <f t="shared" ref="C26:P26" si="3">SUM(C20:C25)</f>
        <v>0</v>
      </c>
      <c r="D26" s="108">
        <f t="shared" si="3"/>
        <v>0</v>
      </c>
      <c r="E26" s="108">
        <f t="shared" si="3"/>
        <v>0</v>
      </c>
      <c r="F26" s="108">
        <f t="shared" si="3"/>
        <v>0</v>
      </c>
      <c r="G26" s="108">
        <f t="shared" si="3"/>
        <v>0</v>
      </c>
      <c r="H26" s="108">
        <f t="shared" si="3"/>
        <v>0</v>
      </c>
      <c r="I26" s="108">
        <f t="shared" si="3"/>
        <v>0</v>
      </c>
      <c r="J26" s="108">
        <f t="shared" si="3"/>
        <v>0</v>
      </c>
      <c r="K26" s="108">
        <f t="shared" si="3"/>
        <v>0</v>
      </c>
      <c r="L26" s="108">
        <f t="shared" si="3"/>
        <v>0</v>
      </c>
      <c r="M26" s="108">
        <f t="shared" si="3"/>
        <v>0</v>
      </c>
      <c r="N26" s="108">
        <f t="shared" si="3"/>
        <v>0</v>
      </c>
      <c r="O26" s="108">
        <f t="shared" si="3"/>
        <v>0</v>
      </c>
      <c r="P26" s="171">
        <f t="shared" si="3"/>
        <v>0</v>
      </c>
    </row>
    <row r="27" spans="1:16" ht="13.5" thickBot="1" x14ac:dyDescent="0.25">
      <c r="A27" s="172" t="s">
        <v>80</v>
      </c>
      <c r="B27" s="109"/>
      <c r="C27" s="110" t="str">
        <f t="shared" ref="C27:P27" si="4">IF(C29&gt;=C8,"0:00",C8-C29)</f>
        <v>0:00</v>
      </c>
      <c r="D27" s="110" t="str">
        <f t="shared" si="4"/>
        <v>0:00</v>
      </c>
      <c r="E27" s="110">
        <f t="shared" si="4"/>
        <v>0.30208333333333331</v>
      </c>
      <c r="F27" s="110">
        <f t="shared" si="4"/>
        <v>0.30208333333333331</v>
      </c>
      <c r="G27" s="110">
        <f t="shared" si="4"/>
        <v>0.30208333333333331</v>
      </c>
      <c r="H27" s="110">
        <f t="shared" si="4"/>
        <v>0.30208333333333331</v>
      </c>
      <c r="I27" s="110">
        <f t="shared" si="4"/>
        <v>0.30208333333333331</v>
      </c>
      <c r="J27" s="110" t="str">
        <f t="shared" si="4"/>
        <v>0:00</v>
      </c>
      <c r="K27" s="110" t="str">
        <f t="shared" si="4"/>
        <v>0:00</v>
      </c>
      <c r="L27" s="110">
        <f t="shared" si="4"/>
        <v>0.30208333333333331</v>
      </c>
      <c r="M27" s="110">
        <f t="shared" si="4"/>
        <v>0.30208333333333331</v>
      </c>
      <c r="N27" s="110">
        <f t="shared" si="4"/>
        <v>0.30208333333333331</v>
      </c>
      <c r="O27" s="110">
        <f t="shared" si="4"/>
        <v>0.30208333333333331</v>
      </c>
      <c r="P27" s="173">
        <f t="shared" si="4"/>
        <v>0.30208333333333331</v>
      </c>
    </row>
    <row r="28" spans="1:16" ht="13.5" thickBot="1" x14ac:dyDescent="0.25">
      <c r="A28" s="174" t="s">
        <v>81</v>
      </c>
      <c r="B28" s="111"/>
      <c r="C28" s="225" t="s">
        <v>82</v>
      </c>
      <c r="D28" s="225" t="s">
        <v>82</v>
      </c>
      <c r="E28" s="234" t="s">
        <v>82</v>
      </c>
      <c r="F28" s="242" t="s">
        <v>82</v>
      </c>
      <c r="G28" s="234" t="s">
        <v>82</v>
      </c>
      <c r="H28" s="242" t="s">
        <v>82</v>
      </c>
      <c r="I28" s="234" t="s">
        <v>82</v>
      </c>
      <c r="J28" s="225" t="s">
        <v>82</v>
      </c>
      <c r="K28" s="225" t="s">
        <v>82</v>
      </c>
      <c r="L28" s="234" t="s">
        <v>82</v>
      </c>
      <c r="M28" s="242" t="s">
        <v>82</v>
      </c>
      <c r="N28" s="234" t="s">
        <v>82</v>
      </c>
      <c r="O28" s="242" t="s">
        <v>82</v>
      </c>
      <c r="P28" s="238" t="s">
        <v>82</v>
      </c>
    </row>
    <row r="29" spans="1:16" ht="13.5" thickTop="1" x14ac:dyDescent="0.2">
      <c r="A29" s="175" t="s">
        <v>83</v>
      </c>
      <c r="B29" s="141"/>
      <c r="C29" s="145">
        <f t="shared" ref="C29:P29" si="5">C26+C19</f>
        <v>0</v>
      </c>
      <c r="D29" s="145">
        <f t="shared" si="5"/>
        <v>0</v>
      </c>
      <c r="E29" s="145">
        <f t="shared" si="5"/>
        <v>0</v>
      </c>
      <c r="F29" s="145">
        <f t="shared" si="5"/>
        <v>0</v>
      </c>
      <c r="G29" s="145">
        <f t="shared" si="5"/>
        <v>0</v>
      </c>
      <c r="H29" s="145">
        <f t="shared" si="5"/>
        <v>0</v>
      </c>
      <c r="I29" s="145">
        <f t="shared" si="5"/>
        <v>0</v>
      </c>
      <c r="J29" s="145">
        <f t="shared" si="5"/>
        <v>0</v>
      </c>
      <c r="K29" s="145">
        <f t="shared" si="5"/>
        <v>0</v>
      </c>
      <c r="L29" s="145">
        <f t="shared" si="5"/>
        <v>0</v>
      </c>
      <c r="M29" s="145">
        <f t="shared" si="5"/>
        <v>0</v>
      </c>
      <c r="N29" s="145">
        <f t="shared" si="5"/>
        <v>0</v>
      </c>
      <c r="O29" s="145">
        <f t="shared" si="5"/>
        <v>0</v>
      </c>
      <c r="P29" s="176">
        <f t="shared" si="5"/>
        <v>0</v>
      </c>
    </row>
    <row r="30" spans="1:16" x14ac:dyDescent="0.2">
      <c r="A30" s="177" t="s">
        <v>84</v>
      </c>
      <c r="B30" s="142"/>
      <c r="C30" s="226">
        <f>IF(L3 ="Y", 0-L2, L2)</f>
        <v>-8.4583333333333339</v>
      </c>
      <c r="D30" s="226">
        <f t="shared" ref="D30:P30" si="6">C32</f>
        <v>-8.4583333333333339</v>
      </c>
      <c r="E30" s="235">
        <f t="shared" si="6"/>
        <v>-8.4583333333333339</v>
      </c>
      <c r="F30" s="243">
        <f t="shared" si="6"/>
        <v>-8.7604166666666679</v>
      </c>
      <c r="G30" s="235">
        <f t="shared" si="6"/>
        <v>-9.0625000000000018</v>
      </c>
      <c r="H30" s="243">
        <f t="shared" si="6"/>
        <v>-9.3645833333333357</v>
      </c>
      <c r="I30" s="235">
        <f t="shared" si="6"/>
        <v>-9.6666666666666696</v>
      </c>
      <c r="J30" s="226">
        <f t="shared" si="6"/>
        <v>-9.9687500000000036</v>
      </c>
      <c r="K30" s="226">
        <f t="shared" si="6"/>
        <v>-9.9687500000000036</v>
      </c>
      <c r="L30" s="235">
        <f t="shared" si="6"/>
        <v>-9.9687500000000036</v>
      </c>
      <c r="M30" s="243">
        <f t="shared" si="6"/>
        <v>-10.270833333333337</v>
      </c>
      <c r="N30" s="235">
        <f t="shared" si="6"/>
        <v>-10.572916666666671</v>
      </c>
      <c r="O30" s="243">
        <f t="shared" si="6"/>
        <v>-10.875000000000005</v>
      </c>
      <c r="P30" s="239">
        <f t="shared" si="6"/>
        <v>-11.177083333333339</v>
      </c>
    </row>
    <row r="31" spans="1:16" x14ac:dyDescent="0.2">
      <c r="A31" s="177" t="s">
        <v>85</v>
      </c>
      <c r="B31" s="142"/>
      <c r="C31" s="226">
        <f t="shared" ref="C31:P31" si="7">IF(AND(C29=0,C27=0),"0:00", C29-C8)</f>
        <v>0</v>
      </c>
      <c r="D31" s="226">
        <f t="shared" si="7"/>
        <v>0</v>
      </c>
      <c r="E31" s="235">
        <f t="shared" si="7"/>
        <v>-0.30208333333333331</v>
      </c>
      <c r="F31" s="243">
        <f t="shared" si="7"/>
        <v>-0.30208333333333331</v>
      </c>
      <c r="G31" s="235">
        <f t="shared" si="7"/>
        <v>-0.30208333333333331</v>
      </c>
      <c r="H31" s="243">
        <f t="shared" si="7"/>
        <v>-0.30208333333333331</v>
      </c>
      <c r="I31" s="235">
        <f t="shared" si="7"/>
        <v>-0.30208333333333331</v>
      </c>
      <c r="J31" s="226">
        <f t="shared" si="7"/>
        <v>0</v>
      </c>
      <c r="K31" s="226">
        <f t="shared" si="7"/>
        <v>0</v>
      </c>
      <c r="L31" s="235">
        <f t="shared" si="7"/>
        <v>-0.30208333333333331</v>
      </c>
      <c r="M31" s="243">
        <f t="shared" si="7"/>
        <v>-0.30208333333333331</v>
      </c>
      <c r="N31" s="235">
        <f t="shared" si="7"/>
        <v>-0.30208333333333331</v>
      </c>
      <c r="O31" s="243">
        <f t="shared" si="7"/>
        <v>-0.30208333333333331</v>
      </c>
      <c r="P31" s="239">
        <f t="shared" si="7"/>
        <v>-0.30208333333333331</v>
      </c>
    </row>
    <row r="32" spans="1:16" ht="13.5" thickBot="1" x14ac:dyDescent="0.25">
      <c r="A32" s="178" t="s">
        <v>86</v>
      </c>
      <c r="B32" s="143"/>
      <c r="C32" s="144">
        <f t="shared" ref="C32:P32" si="8">C30+C31</f>
        <v>-8.4583333333333339</v>
      </c>
      <c r="D32" s="144">
        <f t="shared" si="8"/>
        <v>-8.4583333333333339</v>
      </c>
      <c r="E32" s="144">
        <f t="shared" si="8"/>
        <v>-8.7604166666666679</v>
      </c>
      <c r="F32" s="144">
        <f t="shared" si="8"/>
        <v>-9.0625000000000018</v>
      </c>
      <c r="G32" s="144">
        <f t="shared" si="8"/>
        <v>-9.3645833333333357</v>
      </c>
      <c r="H32" s="144">
        <f t="shared" si="8"/>
        <v>-9.6666666666666696</v>
      </c>
      <c r="I32" s="144">
        <f t="shared" si="8"/>
        <v>-9.9687500000000036</v>
      </c>
      <c r="J32" s="144">
        <f t="shared" si="8"/>
        <v>-9.9687500000000036</v>
      </c>
      <c r="K32" s="144">
        <f t="shared" si="8"/>
        <v>-9.9687500000000036</v>
      </c>
      <c r="L32" s="144">
        <f t="shared" si="8"/>
        <v>-10.270833333333337</v>
      </c>
      <c r="M32" s="144">
        <f t="shared" si="8"/>
        <v>-10.572916666666671</v>
      </c>
      <c r="N32" s="144">
        <f t="shared" si="8"/>
        <v>-10.875000000000005</v>
      </c>
      <c r="O32" s="144">
        <f t="shared" si="8"/>
        <v>-11.177083333333339</v>
      </c>
      <c r="P32" s="179">
        <f t="shared" si="8"/>
        <v>-11.479166666666673</v>
      </c>
    </row>
    <row r="33" spans="1:16" ht="13.5" thickBot="1" x14ac:dyDescent="0.25">
      <c r="A33" s="60"/>
      <c r="B33" s="12"/>
      <c r="C33" s="12"/>
      <c r="D33" s="12"/>
      <c r="E33" s="12"/>
      <c r="F33" s="12"/>
      <c r="G33" s="12"/>
      <c r="H33" s="12"/>
      <c r="I33" s="12"/>
      <c r="J33" s="12"/>
      <c r="K33" s="12"/>
      <c r="L33" s="12"/>
      <c r="M33" s="12"/>
      <c r="N33" s="12"/>
      <c r="O33" s="12"/>
      <c r="P33" s="30"/>
    </row>
    <row r="34" spans="1:16" x14ac:dyDescent="0.2">
      <c r="A34" s="60"/>
      <c r="B34" s="57"/>
      <c r="C34" s="12"/>
      <c r="D34" s="12"/>
      <c r="E34" s="12"/>
      <c r="F34" s="12"/>
      <c r="G34" s="12"/>
      <c r="H34" s="127"/>
      <c r="I34" s="128"/>
      <c r="J34" s="305" t="s">
        <v>87</v>
      </c>
      <c r="K34" s="305"/>
      <c r="L34" s="305"/>
      <c r="M34" s="305"/>
      <c r="N34" s="128"/>
      <c r="O34" s="129"/>
      <c r="P34" s="30"/>
    </row>
    <row r="35" spans="1:16" x14ac:dyDescent="0.2">
      <c r="A35" s="60"/>
      <c r="B35" s="59"/>
      <c r="C35" s="12"/>
      <c r="D35" s="12"/>
      <c r="E35" s="12"/>
      <c r="F35" s="31"/>
      <c r="G35" s="12"/>
      <c r="H35" s="130"/>
      <c r="I35" s="91"/>
      <c r="J35" s="91"/>
      <c r="K35" s="91"/>
      <c r="L35" s="91"/>
      <c r="M35" s="91"/>
      <c r="N35" s="91"/>
      <c r="O35" s="131"/>
      <c r="P35" s="30"/>
    </row>
    <row r="36" spans="1:16" x14ac:dyDescent="0.2">
      <c r="A36" s="180" t="s">
        <v>88</v>
      </c>
      <c r="B36" s="33"/>
      <c r="C36" s="33"/>
      <c r="D36" s="33"/>
      <c r="E36" s="33"/>
      <c r="F36" s="12" t="s">
        <v>89</v>
      </c>
      <c r="G36" s="35"/>
      <c r="H36" s="132" t="s">
        <v>90</v>
      </c>
      <c r="I36" s="96"/>
      <c r="J36" s="96"/>
      <c r="K36" s="90">
        <f>C30</f>
        <v>-8.4583333333333339</v>
      </c>
      <c r="L36" s="93" t="s">
        <v>91</v>
      </c>
      <c r="M36" s="91" t="s">
        <v>68</v>
      </c>
      <c r="N36" s="97">
        <f>SUM(C20:P20)</f>
        <v>0</v>
      </c>
      <c r="O36" s="131"/>
      <c r="P36" s="30"/>
    </row>
    <row r="37" spans="1:16" x14ac:dyDescent="0.2">
      <c r="A37" s="60" t="s">
        <v>92</v>
      </c>
      <c r="B37" s="12"/>
      <c r="C37" s="12"/>
      <c r="D37" s="12"/>
      <c r="E37" s="12"/>
      <c r="F37" s="12"/>
      <c r="G37" s="12"/>
      <c r="H37" s="132" t="s">
        <v>93</v>
      </c>
      <c r="I37" s="96"/>
      <c r="J37" s="96"/>
      <c r="K37" s="90">
        <f>SUM(C19:P19)</f>
        <v>0</v>
      </c>
      <c r="L37" s="91"/>
      <c r="M37" s="91" t="s">
        <v>71</v>
      </c>
      <c r="N37" s="97">
        <f>SUM(C21:P21)</f>
        <v>0</v>
      </c>
      <c r="O37" s="131"/>
      <c r="P37" s="30"/>
    </row>
    <row r="38" spans="1:16" x14ac:dyDescent="0.2">
      <c r="A38" s="60"/>
      <c r="B38" s="12"/>
      <c r="C38" s="12"/>
      <c r="D38" s="12"/>
      <c r="E38" s="12"/>
      <c r="F38" s="12"/>
      <c r="G38" s="12"/>
      <c r="H38" s="132" t="s">
        <v>94</v>
      </c>
      <c r="I38" s="96"/>
      <c r="J38" s="96"/>
      <c r="K38" s="90">
        <f>SUM(C26:P26)</f>
        <v>0</v>
      </c>
      <c r="L38" s="91"/>
      <c r="M38" s="91" t="s">
        <v>73</v>
      </c>
      <c r="N38" s="97">
        <f>SUM(C22:P22)</f>
        <v>0</v>
      </c>
      <c r="O38" s="131"/>
      <c r="P38" s="30"/>
    </row>
    <row r="39" spans="1:16" x14ac:dyDescent="0.2">
      <c r="A39" s="60"/>
      <c r="B39" s="12"/>
      <c r="C39" s="12"/>
      <c r="D39" s="12"/>
      <c r="E39" s="12"/>
      <c r="F39" s="12"/>
      <c r="G39" s="12"/>
      <c r="H39" s="132" t="s">
        <v>95</v>
      </c>
      <c r="I39" s="96"/>
      <c r="J39" s="96"/>
      <c r="K39" s="90">
        <f>SUM(C8:P8)</f>
        <v>3.0208333333333335</v>
      </c>
      <c r="L39" s="91"/>
      <c r="M39" s="91" t="s">
        <v>78</v>
      </c>
      <c r="N39" s="97">
        <f>SUM(C25:P25)</f>
        <v>0</v>
      </c>
      <c r="O39" s="131"/>
      <c r="P39" s="30"/>
    </row>
    <row r="40" spans="1:16" x14ac:dyDescent="0.2">
      <c r="A40" s="60"/>
      <c r="B40" s="12"/>
      <c r="C40" s="12"/>
      <c r="D40" s="12"/>
      <c r="E40" s="12"/>
      <c r="F40" s="31"/>
      <c r="G40" s="12"/>
      <c r="H40" s="133"/>
      <c r="I40" s="91"/>
      <c r="J40" s="91"/>
      <c r="K40" s="91"/>
      <c r="L40" s="91"/>
      <c r="M40" s="91" t="s">
        <v>96</v>
      </c>
      <c r="N40" s="97">
        <f>SUM(C24:P24)</f>
        <v>0</v>
      </c>
      <c r="O40" s="131"/>
      <c r="P40" s="30"/>
    </row>
    <row r="41" spans="1:16" x14ac:dyDescent="0.2">
      <c r="A41" s="180" t="s">
        <v>97</v>
      </c>
      <c r="B41" s="33"/>
      <c r="C41" s="33"/>
      <c r="D41" s="33"/>
      <c r="E41" s="33"/>
      <c r="F41" s="33" t="s">
        <v>89</v>
      </c>
      <c r="G41" s="12"/>
      <c r="H41" s="134"/>
      <c r="I41" s="96"/>
      <c r="J41" s="95" t="s">
        <v>98</v>
      </c>
      <c r="K41" s="97">
        <f>(SUM(K36:K38)-(K39))</f>
        <v>-11.479166666666668</v>
      </c>
      <c r="L41" s="91"/>
      <c r="M41" s="94" t="s">
        <v>99</v>
      </c>
      <c r="N41" s="97">
        <f>SUM(C27:P27)</f>
        <v>3.0208333333333335</v>
      </c>
      <c r="O41" s="131"/>
      <c r="P41" s="30"/>
    </row>
    <row r="42" spans="1:16" ht="13.5" thickBot="1" x14ac:dyDescent="0.25">
      <c r="A42" s="60" t="s">
        <v>100</v>
      </c>
      <c r="B42" s="12"/>
      <c r="C42" s="12"/>
      <c r="D42" s="12"/>
      <c r="E42" s="12"/>
      <c r="F42" s="12"/>
      <c r="G42" s="12"/>
      <c r="H42" s="135"/>
      <c r="I42" s="136"/>
      <c r="J42" s="137" t="s">
        <v>101</v>
      </c>
      <c r="K42" s="138">
        <f>K78</f>
        <v>0</v>
      </c>
      <c r="L42" s="139"/>
      <c r="M42" s="139"/>
      <c r="N42" s="139"/>
      <c r="O42" s="140"/>
      <c r="P42" s="30"/>
    </row>
    <row r="43" spans="1:16" ht="13.5" thickBot="1" x14ac:dyDescent="0.25">
      <c r="A43" s="181"/>
      <c r="B43" s="37"/>
      <c r="C43" s="37"/>
      <c r="D43" s="37"/>
      <c r="E43" s="37"/>
      <c r="F43" s="37"/>
      <c r="G43" s="37"/>
      <c r="H43" s="37"/>
      <c r="I43" s="37"/>
      <c r="J43" s="37"/>
      <c r="K43" s="37"/>
      <c r="L43" s="37"/>
      <c r="M43" s="37"/>
      <c r="N43" s="37"/>
      <c r="O43" s="37"/>
      <c r="P43" s="38"/>
    </row>
    <row r="44" spans="1:16" ht="13.5" customHeight="1" x14ac:dyDescent="0.25">
      <c r="A44" s="155"/>
      <c r="B44" s="27"/>
      <c r="C44" s="156"/>
      <c r="D44" s="27"/>
      <c r="E44" s="27"/>
      <c r="F44" s="27"/>
      <c r="G44" s="157"/>
      <c r="H44" s="158"/>
      <c r="I44" s="159"/>
      <c r="J44" s="158"/>
      <c r="K44" s="160"/>
      <c r="L44" s="27"/>
      <c r="M44" s="27"/>
      <c r="N44" s="27"/>
      <c r="O44" s="27"/>
      <c r="P44" s="212"/>
    </row>
    <row r="45" spans="1:16" ht="13.5" customHeight="1" x14ac:dyDescent="0.2">
      <c r="A45" s="12"/>
      <c r="B45" s="12"/>
      <c r="C45" s="12"/>
      <c r="D45" s="12"/>
      <c r="E45" s="12"/>
      <c r="F45" s="12"/>
      <c r="G45" s="12"/>
      <c r="H45" s="12"/>
      <c r="I45" s="12"/>
      <c r="J45" s="12"/>
      <c r="K45" s="12"/>
      <c r="L45" s="12"/>
      <c r="M45" s="12"/>
      <c r="N45" s="12"/>
      <c r="O45" s="12"/>
      <c r="P45" s="12"/>
    </row>
    <row r="46" spans="1:16" ht="18" x14ac:dyDescent="0.25">
      <c r="A46" s="3"/>
      <c r="B46" s="4"/>
      <c r="C46" s="156" t="s">
        <v>102</v>
      </c>
      <c r="D46" s="4"/>
      <c r="E46" s="4"/>
      <c r="F46" s="4"/>
      <c r="G46" s="6"/>
      <c r="H46" s="7"/>
      <c r="I46" s="8"/>
      <c r="J46" s="7"/>
      <c r="K46" s="9"/>
      <c r="L46" s="4"/>
      <c r="M46" s="4"/>
      <c r="N46" s="4"/>
      <c r="O46" s="4"/>
      <c r="P46" s="10"/>
    </row>
    <row r="47" spans="1:16" x14ac:dyDescent="0.2">
      <c r="A47" s="11"/>
      <c r="B47" s="12"/>
      <c r="C47" s="76" t="s">
        <v>36</v>
      </c>
      <c r="D47" s="196">
        <f>D2</f>
        <v>43142</v>
      </c>
      <c r="E47" s="83" t="s">
        <v>37</v>
      </c>
      <c r="F47" s="197"/>
      <c r="G47" s="79"/>
      <c r="H47" s="79"/>
      <c r="I47" s="79"/>
      <c r="J47" s="198"/>
      <c r="K47" s="79"/>
      <c r="L47" s="79"/>
      <c r="M47" s="79"/>
      <c r="N47" s="79"/>
      <c r="O47" s="79"/>
      <c r="P47" s="199"/>
    </row>
    <row r="48" spans="1:16" x14ac:dyDescent="0.2">
      <c r="A48" s="11"/>
      <c r="B48" s="12"/>
      <c r="C48" s="77" t="s">
        <v>40</v>
      </c>
      <c r="D48" s="81" t="str">
        <f>D3</f>
        <v>Your Name Goes here</v>
      </c>
      <c r="E48" s="81"/>
      <c r="F48" s="81"/>
      <c r="G48" s="80"/>
      <c r="H48" s="80"/>
      <c r="I48" s="81"/>
      <c r="J48" s="80"/>
      <c r="K48" s="80"/>
      <c r="L48" s="80"/>
      <c r="M48" s="80"/>
      <c r="N48" s="80"/>
      <c r="O48" s="80"/>
      <c r="P48" s="200"/>
    </row>
    <row r="49" spans="1:17" x14ac:dyDescent="0.2">
      <c r="A49" s="11"/>
      <c r="B49" s="12"/>
      <c r="C49" s="78" t="s">
        <v>126</v>
      </c>
      <c r="D49" s="81" t="str">
        <f>D4</f>
        <v>Pos no.</v>
      </c>
      <c r="E49" s="81"/>
      <c r="F49" s="81"/>
      <c r="G49" s="80"/>
      <c r="H49" s="201"/>
      <c r="I49" s="81"/>
      <c r="J49" s="81"/>
      <c r="K49" s="81"/>
      <c r="L49" s="80"/>
      <c r="M49" s="80"/>
      <c r="N49" s="80"/>
      <c r="O49" s="80"/>
      <c r="P49" s="200"/>
    </row>
    <row r="50" spans="1:17" ht="13.5" customHeight="1" x14ac:dyDescent="0.2">
      <c r="A50" s="11"/>
      <c r="B50" s="12"/>
      <c r="C50" s="77" t="s">
        <v>49</v>
      </c>
      <c r="D50" s="81" t="str">
        <f>D5</f>
        <v>Your Unit Name goes here</v>
      </c>
      <c r="E50" s="81"/>
      <c r="F50" s="81"/>
      <c r="G50" s="82"/>
      <c r="H50" s="82"/>
      <c r="I50" s="82"/>
      <c r="J50" s="82"/>
      <c r="K50" s="82"/>
      <c r="L50" s="82"/>
      <c r="M50" s="82"/>
      <c r="N50" s="82"/>
      <c r="O50" s="82"/>
      <c r="P50" s="202"/>
    </row>
    <row r="51" spans="1:17" x14ac:dyDescent="0.2">
      <c r="A51" s="11"/>
      <c r="B51" s="13"/>
      <c r="C51" s="84" t="s">
        <v>54</v>
      </c>
      <c r="D51" s="85" t="s">
        <v>55</v>
      </c>
      <c r="E51" s="85" t="s">
        <v>56</v>
      </c>
      <c r="F51" s="85" t="s">
        <v>57</v>
      </c>
      <c r="G51" s="85" t="s">
        <v>58</v>
      </c>
      <c r="H51" s="85" t="s">
        <v>59</v>
      </c>
      <c r="I51" s="85" t="s">
        <v>60</v>
      </c>
      <c r="J51" s="85" t="s">
        <v>54</v>
      </c>
      <c r="K51" s="85" t="s">
        <v>55</v>
      </c>
      <c r="L51" s="85" t="s">
        <v>56</v>
      </c>
      <c r="M51" s="85" t="s">
        <v>57</v>
      </c>
      <c r="N51" s="85" t="s">
        <v>58</v>
      </c>
      <c r="O51" s="85" t="s">
        <v>59</v>
      </c>
      <c r="P51" s="86" t="s">
        <v>60</v>
      </c>
    </row>
    <row r="52" spans="1:17" ht="13.5" thickBot="1" x14ac:dyDescent="0.25">
      <c r="A52" s="11"/>
      <c r="B52" s="13"/>
      <c r="C52" s="87">
        <f>C7</f>
        <v>43142</v>
      </c>
      <c r="D52" s="88">
        <f>$C$7+1</f>
        <v>43143</v>
      </c>
      <c r="E52" s="88">
        <f>$C$7+2</f>
        <v>43144</v>
      </c>
      <c r="F52" s="88">
        <f>$C$7+3</f>
        <v>43145</v>
      </c>
      <c r="G52" s="88">
        <f>$C$7+4</f>
        <v>43146</v>
      </c>
      <c r="H52" s="88">
        <f>$C$7+5</f>
        <v>43147</v>
      </c>
      <c r="I52" s="88">
        <f>$C$7+6</f>
        <v>43148</v>
      </c>
      <c r="J52" s="88">
        <f>$C$7+7</f>
        <v>43149</v>
      </c>
      <c r="K52" s="88">
        <f>$C$7+8</f>
        <v>43150</v>
      </c>
      <c r="L52" s="88">
        <f>$C$7+9</f>
        <v>43151</v>
      </c>
      <c r="M52" s="88">
        <f>$C$7+10</f>
        <v>43152</v>
      </c>
      <c r="N52" s="88">
        <f>$C$7+11</f>
        <v>43153</v>
      </c>
      <c r="O52" s="88">
        <f>$C$7+12</f>
        <v>43154</v>
      </c>
      <c r="P52" s="89">
        <f>$C$7+13</f>
        <v>43155</v>
      </c>
      <c r="Q52" s="1"/>
    </row>
    <row r="53" spans="1:17" ht="13.5" thickBot="1" x14ac:dyDescent="0.25">
      <c r="A53" s="206" t="s">
        <v>61</v>
      </c>
      <c r="B53" s="80"/>
      <c r="C53" s="203">
        <f>C8</f>
        <v>0</v>
      </c>
      <c r="D53" s="204">
        <f t="shared" ref="D53:P53" si="9">D8</f>
        <v>0</v>
      </c>
      <c r="E53" s="204">
        <f t="shared" si="9"/>
        <v>0.30208333333333331</v>
      </c>
      <c r="F53" s="204">
        <f t="shared" si="9"/>
        <v>0.30208333333333331</v>
      </c>
      <c r="G53" s="204">
        <f t="shared" si="9"/>
        <v>0.30208333333333331</v>
      </c>
      <c r="H53" s="204">
        <f t="shared" si="9"/>
        <v>0.30208333333333331</v>
      </c>
      <c r="I53" s="204">
        <f t="shared" si="9"/>
        <v>0.30208333333333331</v>
      </c>
      <c r="J53" s="204">
        <f t="shared" si="9"/>
        <v>0</v>
      </c>
      <c r="K53" s="204">
        <f t="shared" si="9"/>
        <v>0</v>
      </c>
      <c r="L53" s="204">
        <f t="shared" si="9"/>
        <v>0.30208333333333331</v>
      </c>
      <c r="M53" s="204">
        <f t="shared" si="9"/>
        <v>0.30208333333333331</v>
      </c>
      <c r="N53" s="204">
        <f t="shared" si="9"/>
        <v>0.30208333333333331</v>
      </c>
      <c r="O53" s="204">
        <f t="shared" si="9"/>
        <v>0.30208333333333331</v>
      </c>
      <c r="P53" s="205">
        <f t="shared" si="9"/>
        <v>0.30208333333333331</v>
      </c>
      <c r="Q53" s="1"/>
    </row>
    <row r="54" spans="1:17" hidden="1" x14ac:dyDescent="0.2">
      <c r="A54" s="11"/>
      <c r="B54" s="13" t="s">
        <v>103</v>
      </c>
      <c r="C54" s="16">
        <f t="shared" ref="C54:P54" si="10">C53*24</f>
        <v>0</v>
      </c>
      <c r="D54" s="16">
        <f t="shared" si="10"/>
        <v>0</v>
      </c>
      <c r="E54" s="16">
        <f t="shared" si="10"/>
        <v>7.25</v>
      </c>
      <c r="F54" s="16">
        <f t="shared" si="10"/>
        <v>7.25</v>
      </c>
      <c r="G54" s="16">
        <f t="shared" si="10"/>
        <v>7.25</v>
      </c>
      <c r="H54" s="16">
        <f t="shared" si="10"/>
        <v>7.25</v>
      </c>
      <c r="I54" s="16">
        <f t="shared" si="10"/>
        <v>7.25</v>
      </c>
      <c r="J54" s="16">
        <f t="shared" si="10"/>
        <v>0</v>
      </c>
      <c r="K54" s="16">
        <f t="shared" si="10"/>
        <v>0</v>
      </c>
      <c r="L54" s="16">
        <f t="shared" si="10"/>
        <v>7.25</v>
      </c>
      <c r="M54" s="16">
        <f t="shared" si="10"/>
        <v>7.25</v>
      </c>
      <c r="N54" s="16">
        <f t="shared" si="10"/>
        <v>7.25</v>
      </c>
      <c r="O54" s="16">
        <f t="shared" si="10"/>
        <v>7.25</v>
      </c>
      <c r="P54" s="17">
        <f t="shared" si="10"/>
        <v>7.25</v>
      </c>
      <c r="Q54" s="2"/>
    </row>
    <row r="55" spans="1:17" x14ac:dyDescent="0.2">
      <c r="A55" s="11"/>
      <c r="B55" s="13"/>
      <c r="C55" s="45"/>
      <c r="D55" s="45"/>
      <c r="E55" s="45"/>
      <c r="F55" s="45"/>
      <c r="G55" s="45"/>
      <c r="H55" s="45"/>
      <c r="I55" s="45"/>
      <c r="J55" s="45"/>
      <c r="K55" s="45"/>
      <c r="L55" s="45"/>
      <c r="M55" s="45"/>
      <c r="N55" s="45"/>
      <c r="O55" s="45"/>
      <c r="P55" s="17"/>
      <c r="Q55" s="2"/>
    </row>
    <row r="56" spans="1:17" x14ac:dyDescent="0.2">
      <c r="A56" s="18" t="s">
        <v>104</v>
      </c>
      <c r="B56" s="19" t="s">
        <v>63</v>
      </c>
      <c r="C56" s="20">
        <v>0</v>
      </c>
      <c r="D56" s="20">
        <v>0</v>
      </c>
      <c r="E56" s="20">
        <v>0</v>
      </c>
      <c r="F56" s="20">
        <v>0</v>
      </c>
      <c r="G56" s="20">
        <v>0</v>
      </c>
      <c r="H56" s="20">
        <v>0</v>
      </c>
      <c r="I56" s="20">
        <v>0</v>
      </c>
      <c r="J56" s="20">
        <v>0</v>
      </c>
      <c r="K56" s="20">
        <v>0</v>
      </c>
      <c r="L56" s="20">
        <v>0</v>
      </c>
      <c r="M56" s="20">
        <v>0</v>
      </c>
      <c r="N56" s="20">
        <v>0</v>
      </c>
      <c r="O56" s="20">
        <v>0</v>
      </c>
      <c r="P56" s="21">
        <v>0</v>
      </c>
    </row>
    <row r="57" spans="1:17" x14ac:dyDescent="0.2">
      <c r="A57" s="15" t="s">
        <v>105</v>
      </c>
      <c r="B57" s="19" t="s">
        <v>64</v>
      </c>
      <c r="C57" s="20">
        <v>0</v>
      </c>
      <c r="D57" s="20">
        <v>0</v>
      </c>
      <c r="E57" s="20">
        <v>0</v>
      </c>
      <c r="F57" s="20">
        <v>0</v>
      </c>
      <c r="G57" s="20">
        <v>0</v>
      </c>
      <c r="H57" s="20">
        <v>0</v>
      </c>
      <c r="I57" s="20">
        <v>0</v>
      </c>
      <c r="J57" s="20">
        <v>0</v>
      </c>
      <c r="K57" s="20">
        <v>0</v>
      </c>
      <c r="L57" s="20">
        <v>0</v>
      </c>
      <c r="M57" s="20">
        <v>0</v>
      </c>
      <c r="N57" s="20">
        <v>0</v>
      </c>
      <c r="O57" s="20">
        <v>0</v>
      </c>
      <c r="P57" s="21">
        <v>0</v>
      </c>
    </row>
    <row r="58" spans="1:17" x14ac:dyDescent="0.2">
      <c r="A58" s="11"/>
      <c r="B58" s="19" t="s">
        <v>63</v>
      </c>
      <c r="C58" s="20"/>
      <c r="D58" s="20"/>
      <c r="E58" s="20"/>
      <c r="F58" s="20"/>
      <c r="G58" s="20"/>
      <c r="H58" s="20"/>
      <c r="I58" s="20"/>
      <c r="J58" s="20"/>
      <c r="K58" s="20"/>
      <c r="L58" s="20"/>
      <c r="M58" s="20"/>
      <c r="N58" s="20"/>
      <c r="O58" s="20"/>
      <c r="P58" s="21"/>
    </row>
    <row r="59" spans="1:17" x14ac:dyDescent="0.2">
      <c r="A59" s="11"/>
      <c r="B59" s="19" t="s">
        <v>64</v>
      </c>
      <c r="C59" s="20"/>
      <c r="D59" s="20"/>
      <c r="E59" s="20"/>
      <c r="F59" s="20"/>
      <c r="G59" s="20"/>
      <c r="H59" s="20"/>
      <c r="I59" s="20"/>
      <c r="J59" s="20"/>
      <c r="K59" s="20"/>
      <c r="L59" s="20"/>
      <c r="M59" s="20"/>
      <c r="N59" s="20"/>
      <c r="O59" s="20"/>
      <c r="P59" s="21"/>
    </row>
    <row r="60" spans="1:17" ht="13.5" thickBot="1" x14ac:dyDescent="0.25">
      <c r="A60" s="46"/>
      <c r="B60" s="207" t="s">
        <v>65</v>
      </c>
      <c r="C60" s="208">
        <f t="shared" ref="C60:P60" si="11">(C57-C56)+(C59-C58)</f>
        <v>0</v>
      </c>
      <c r="D60" s="209">
        <f t="shared" si="11"/>
        <v>0</v>
      </c>
      <c r="E60" s="209">
        <f t="shared" si="11"/>
        <v>0</v>
      </c>
      <c r="F60" s="209">
        <f t="shared" si="11"/>
        <v>0</v>
      </c>
      <c r="G60" s="209">
        <f t="shared" si="11"/>
        <v>0</v>
      </c>
      <c r="H60" s="209">
        <f t="shared" si="11"/>
        <v>0</v>
      </c>
      <c r="I60" s="209">
        <f t="shared" si="11"/>
        <v>0</v>
      </c>
      <c r="J60" s="209">
        <f t="shared" si="11"/>
        <v>0</v>
      </c>
      <c r="K60" s="209">
        <f t="shared" si="11"/>
        <v>0</v>
      </c>
      <c r="L60" s="209">
        <f t="shared" si="11"/>
        <v>0</v>
      </c>
      <c r="M60" s="209">
        <f t="shared" si="11"/>
        <v>0</v>
      </c>
      <c r="N60" s="209">
        <f t="shared" si="11"/>
        <v>0</v>
      </c>
      <c r="O60" s="209">
        <f t="shared" si="11"/>
        <v>0</v>
      </c>
      <c r="P60" s="92">
        <f t="shared" si="11"/>
        <v>0</v>
      </c>
    </row>
    <row r="61" spans="1:17" x14ac:dyDescent="0.2">
      <c r="A61" s="11"/>
      <c r="B61" s="13"/>
      <c r="C61" s="44"/>
      <c r="D61" s="44"/>
      <c r="E61" s="44"/>
      <c r="F61" s="44"/>
      <c r="G61" s="44"/>
      <c r="H61" s="44"/>
      <c r="I61" s="44"/>
      <c r="J61" s="44"/>
      <c r="K61" s="44"/>
      <c r="L61" s="44"/>
      <c r="M61" s="44"/>
      <c r="N61" s="44"/>
      <c r="O61" s="44"/>
      <c r="P61" s="47"/>
    </row>
    <row r="62" spans="1:17" x14ac:dyDescent="0.2">
      <c r="A62" s="18" t="s">
        <v>106</v>
      </c>
      <c r="B62" s="61"/>
      <c r="C62" s="67">
        <v>0</v>
      </c>
      <c r="D62" s="67">
        <v>0</v>
      </c>
      <c r="E62" s="67">
        <v>0</v>
      </c>
      <c r="F62" s="67">
        <v>0</v>
      </c>
      <c r="G62" s="67">
        <v>0</v>
      </c>
      <c r="H62" s="67">
        <v>0</v>
      </c>
      <c r="I62" s="67">
        <v>0</v>
      </c>
      <c r="J62" s="67">
        <v>0</v>
      </c>
      <c r="K62" s="67">
        <v>0</v>
      </c>
      <c r="L62" s="67">
        <v>0</v>
      </c>
      <c r="M62" s="67">
        <v>0</v>
      </c>
      <c r="N62" s="67">
        <v>0</v>
      </c>
      <c r="O62" s="67">
        <v>0</v>
      </c>
      <c r="P62" s="68">
        <v>0</v>
      </c>
    </row>
    <row r="63" spans="1:17" x14ac:dyDescent="0.2">
      <c r="A63" s="62" t="s">
        <v>107</v>
      </c>
      <c r="B63" s="63"/>
      <c r="C63" s="67">
        <f t="shared" ref="C63:P63" si="12">(C60-C62)</f>
        <v>0</v>
      </c>
      <c r="D63" s="67">
        <f t="shared" si="12"/>
        <v>0</v>
      </c>
      <c r="E63" s="67">
        <f t="shared" si="12"/>
        <v>0</v>
      </c>
      <c r="F63" s="67">
        <f t="shared" si="12"/>
        <v>0</v>
      </c>
      <c r="G63" s="67">
        <f t="shared" si="12"/>
        <v>0</v>
      </c>
      <c r="H63" s="67">
        <f t="shared" si="12"/>
        <v>0</v>
      </c>
      <c r="I63" s="67">
        <f t="shared" si="12"/>
        <v>0</v>
      </c>
      <c r="J63" s="67">
        <f t="shared" si="12"/>
        <v>0</v>
      </c>
      <c r="K63" s="67">
        <f t="shared" si="12"/>
        <v>0</v>
      </c>
      <c r="L63" s="67">
        <f t="shared" si="12"/>
        <v>0</v>
      </c>
      <c r="M63" s="67">
        <f t="shared" si="12"/>
        <v>0</v>
      </c>
      <c r="N63" s="67">
        <f t="shared" si="12"/>
        <v>0</v>
      </c>
      <c r="O63" s="67">
        <f t="shared" si="12"/>
        <v>0</v>
      </c>
      <c r="P63" s="68">
        <f t="shared" si="12"/>
        <v>0</v>
      </c>
    </row>
    <row r="64" spans="1:17" x14ac:dyDescent="0.2">
      <c r="A64" s="11"/>
      <c r="B64" s="12"/>
      <c r="C64" s="69"/>
      <c r="D64" s="69"/>
      <c r="E64" s="69"/>
      <c r="F64" s="69"/>
      <c r="G64" s="69"/>
      <c r="H64" s="69"/>
      <c r="I64" s="69"/>
      <c r="J64" s="69"/>
      <c r="K64" s="69"/>
      <c r="L64" s="69"/>
      <c r="M64" s="69"/>
      <c r="N64" s="69"/>
      <c r="O64" s="69"/>
      <c r="P64" s="70"/>
    </row>
    <row r="65" spans="1:16" x14ac:dyDescent="0.2">
      <c r="A65" s="64" t="s">
        <v>108</v>
      </c>
      <c r="B65" s="51"/>
      <c r="C65" s="71"/>
      <c r="D65" s="71"/>
      <c r="E65" s="71"/>
      <c r="F65" s="71"/>
      <c r="G65" s="71"/>
      <c r="H65" s="71"/>
      <c r="I65" s="71"/>
      <c r="J65" s="71"/>
      <c r="K65" s="71"/>
      <c r="L65" s="71"/>
      <c r="M65" s="71"/>
      <c r="N65" s="71"/>
      <c r="O65" s="71"/>
      <c r="P65" s="72"/>
    </row>
    <row r="66" spans="1:16" x14ac:dyDescent="0.2">
      <c r="A66" s="65" t="s">
        <v>109</v>
      </c>
      <c r="B66" s="48" t="s">
        <v>110</v>
      </c>
      <c r="C66" s="73"/>
      <c r="D66" s="73"/>
      <c r="E66" s="73"/>
      <c r="F66" s="73"/>
      <c r="G66" s="73"/>
      <c r="H66" s="73"/>
      <c r="I66" s="73"/>
      <c r="J66" s="73"/>
      <c r="K66" s="73"/>
      <c r="L66" s="73"/>
      <c r="M66" s="73"/>
      <c r="N66" s="73"/>
      <c r="O66" s="73"/>
      <c r="P66" s="74"/>
    </row>
    <row r="67" spans="1:16" x14ac:dyDescent="0.2">
      <c r="A67" s="66" t="s">
        <v>111</v>
      </c>
      <c r="B67" s="49" t="s">
        <v>112</v>
      </c>
      <c r="C67" s="73"/>
      <c r="D67" s="73"/>
      <c r="E67" s="73"/>
      <c r="F67" s="73"/>
      <c r="G67" s="73"/>
      <c r="H67" s="73"/>
      <c r="I67" s="73"/>
      <c r="J67" s="73"/>
      <c r="K67" s="73"/>
      <c r="L67" s="73"/>
      <c r="M67" s="73"/>
      <c r="N67" s="73"/>
      <c r="O67" s="73"/>
      <c r="P67" s="74"/>
    </row>
    <row r="68" spans="1:16" x14ac:dyDescent="0.2">
      <c r="A68" s="66" t="s">
        <v>113</v>
      </c>
      <c r="B68" s="49" t="s">
        <v>114</v>
      </c>
      <c r="C68" s="73"/>
      <c r="D68" s="73"/>
      <c r="E68" s="73"/>
      <c r="F68" s="73"/>
      <c r="G68" s="73"/>
      <c r="H68" s="73"/>
      <c r="I68" s="73"/>
      <c r="J68" s="73"/>
      <c r="K68" s="73"/>
      <c r="L68" s="73"/>
      <c r="M68" s="73"/>
      <c r="N68" s="73"/>
      <c r="O68" s="73"/>
      <c r="P68" s="75"/>
    </row>
    <row r="69" spans="1:16" x14ac:dyDescent="0.2">
      <c r="A69" s="62" t="s">
        <v>115</v>
      </c>
      <c r="B69" s="50"/>
      <c r="C69" s="210">
        <f t="shared" ref="C69:P69" si="13">(C66*1.5)+(C67*2)+(C68*2.5)</f>
        <v>0</v>
      </c>
      <c r="D69" s="210">
        <f t="shared" si="13"/>
        <v>0</v>
      </c>
      <c r="E69" s="210">
        <f t="shared" si="13"/>
        <v>0</v>
      </c>
      <c r="F69" s="210">
        <f t="shared" si="13"/>
        <v>0</v>
      </c>
      <c r="G69" s="210">
        <f t="shared" si="13"/>
        <v>0</v>
      </c>
      <c r="H69" s="210">
        <f t="shared" si="13"/>
        <v>0</v>
      </c>
      <c r="I69" s="210">
        <f t="shared" si="13"/>
        <v>0</v>
      </c>
      <c r="J69" s="210">
        <f t="shared" si="13"/>
        <v>0</v>
      </c>
      <c r="K69" s="210">
        <f t="shared" si="13"/>
        <v>0</v>
      </c>
      <c r="L69" s="210">
        <f t="shared" si="13"/>
        <v>0</v>
      </c>
      <c r="M69" s="210">
        <f t="shared" si="13"/>
        <v>0</v>
      </c>
      <c r="N69" s="210">
        <f t="shared" si="13"/>
        <v>0</v>
      </c>
      <c r="O69" s="210">
        <f t="shared" si="13"/>
        <v>0</v>
      </c>
      <c r="P69" s="211">
        <f t="shared" si="13"/>
        <v>0</v>
      </c>
    </row>
    <row r="70" spans="1:16" x14ac:dyDescent="0.2">
      <c r="A70" s="11"/>
      <c r="B70" s="12"/>
      <c r="C70" s="12"/>
      <c r="D70" s="12"/>
      <c r="E70" s="12"/>
      <c r="F70" s="12"/>
      <c r="G70" s="12"/>
      <c r="H70" s="12"/>
      <c r="I70" s="12"/>
      <c r="J70" s="12"/>
      <c r="K70" s="12"/>
      <c r="L70" s="12"/>
      <c r="M70" s="12"/>
      <c r="N70" s="12"/>
      <c r="O70" s="12"/>
      <c r="P70" s="14"/>
    </row>
    <row r="71" spans="1:16" ht="13.5" thickBot="1" x14ac:dyDescent="0.25">
      <c r="A71" s="11"/>
      <c r="B71" s="42"/>
      <c r="C71" s="12"/>
      <c r="D71" s="12"/>
      <c r="E71" s="12"/>
      <c r="F71" s="12"/>
      <c r="G71" s="12"/>
      <c r="H71" s="12"/>
      <c r="I71" s="12"/>
      <c r="J71" s="12"/>
      <c r="K71" s="12"/>
      <c r="L71" s="12"/>
      <c r="M71" s="12"/>
      <c r="N71" s="12"/>
      <c r="O71" s="12"/>
      <c r="P71" s="14"/>
    </row>
    <row r="72" spans="1:16" x14ac:dyDescent="0.2">
      <c r="A72" s="11"/>
      <c r="B72" s="12"/>
      <c r="C72" s="12"/>
      <c r="D72" s="12"/>
      <c r="E72" s="12"/>
      <c r="F72" s="31"/>
      <c r="G72" s="12"/>
      <c r="H72" s="26"/>
      <c r="I72" s="27"/>
      <c r="J72" s="27"/>
      <c r="K72" s="27"/>
      <c r="L72" s="28"/>
      <c r="M72" s="12"/>
      <c r="N72" s="12"/>
      <c r="O72" s="12"/>
      <c r="P72" s="14"/>
    </row>
    <row r="73" spans="1:16" x14ac:dyDescent="0.2">
      <c r="A73" s="32" t="s">
        <v>88</v>
      </c>
      <c r="B73" s="33"/>
      <c r="C73" s="33"/>
      <c r="D73" s="33"/>
      <c r="E73" s="33"/>
      <c r="F73" s="12" t="s">
        <v>89</v>
      </c>
      <c r="G73" s="12"/>
      <c r="H73" s="43" t="s">
        <v>116</v>
      </c>
      <c r="I73" s="12"/>
      <c r="J73" s="12"/>
      <c r="K73" s="13"/>
      <c r="L73" s="30"/>
      <c r="M73" s="12"/>
      <c r="N73" s="12"/>
      <c r="O73" s="12"/>
      <c r="P73" s="14"/>
    </row>
    <row r="74" spans="1:16" x14ac:dyDescent="0.2">
      <c r="A74" s="11" t="s">
        <v>117</v>
      </c>
      <c r="B74" s="12"/>
      <c r="C74" s="12"/>
      <c r="D74" s="12"/>
      <c r="E74" s="12"/>
      <c r="F74" s="12"/>
      <c r="G74" s="12"/>
      <c r="H74" s="29"/>
      <c r="I74" s="12"/>
      <c r="J74" s="12"/>
      <c r="K74" s="12"/>
      <c r="L74" s="30"/>
      <c r="M74" s="12"/>
      <c r="N74" s="12"/>
      <c r="O74" s="12"/>
      <c r="P74" s="14"/>
    </row>
    <row r="75" spans="1:16" x14ac:dyDescent="0.2">
      <c r="A75" s="11"/>
      <c r="B75" s="12"/>
      <c r="C75" s="12"/>
      <c r="D75" s="12"/>
      <c r="E75" s="12"/>
      <c r="F75" s="12"/>
      <c r="G75" s="12"/>
      <c r="H75" s="34" t="s">
        <v>118</v>
      </c>
      <c r="I75" s="12"/>
      <c r="J75" s="12"/>
      <c r="K75" s="52">
        <f>L4</f>
        <v>0</v>
      </c>
      <c r="L75" s="30"/>
      <c r="M75" s="12"/>
      <c r="N75" s="12"/>
      <c r="O75" s="12"/>
      <c r="P75" s="14"/>
    </row>
    <row r="76" spans="1:16" x14ac:dyDescent="0.2">
      <c r="A76" s="11"/>
      <c r="B76" s="12"/>
      <c r="C76" s="12"/>
      <c r="D76" s="12"/>
      <c r="E76" s="12"/>
      <c r="F76" s="12"/>
      <c r="G76" s="12"/>
      <c r="H76" s="34" t="s">
        <v>119</v>
      </c>
      <c r="I76" s="12"/>
      <c r="J76" s="12"/>
      <c r="K76" s="52">
        <f>SUM(C69:P69)</f>
        <v>0</v>
      </c>
      <c r="L76" s="30"/>
      <c r="M76" s="12"/>
      <c r="N76" s="12"/>
      <c r="O76" s="12"/>
      <c r="P76" s="14"/>
    </row>
    <row r="77" spans="1:16" x14ac:dyDescent="0.2">
      <c r="A77" s="11"/>
      <c r="B77" s="12"/>
      <c r="C77" s="12"/>
      <c r="D77" s="12"/>
      <c r="E77" s="12"/>
      <c r="F77" s="31"/>
      <c r="G77" s="12"/>
      <c r="H77" s="34" t="s">
        <v>120</v>
      </c>
      <c r="I77" s="12"/>
      <c r="J77" s="12"/>
      <c r="K77" s="52">
        <f>N39</f>
        <v>0</v>
      </c>
      <c r="L77" s="30"/>
      <c r="M77" s="12"/>
      <c r="N77" s="12"/>
      <c r="O77" s="12"/>
      <c r="P77" s="14"/>
    </row>
    <row r="78" spans="1:16" x14ac:dyDescent="0.2">
      <c r="A78" s="32" t="s">
        <v>121</v>
      </c>
      <c r="B78" s="33"/>
      <c r="C78" s="33"/>
      <c r="D78" s="33"/>
      <c r="E78" s="33"/>
      <c r="F78" s="33" t="s">
        <v>89</v>
      </c>
      <c r="G78" s="12"/>
      <c r="H78" s="34" t="s">
        <v>122</v>
      </c>
      <c r="I78" s="12"/>
      <c r="J78" s="12"/>
      <c r="K78" s="52">
        <f>K75+K76-K77</f>
        <v>0</v>
      </c>
      <c r="L78" s="30"/>
      <c r="M78" s="12"/>
      <c r="N78" s="12"/>
      <c r="O78" s="12"/>
      <c r="P78" s="14"/>
    </row>
    <row r="79" spans="1:16" x14ac:dyDescent="0.2">
      <c r="A79" s="11" t="s">
        <v>100</v>
      </c>
      <c r="B79" s="12"/>
      <c r="C79" s="12"/>
      <c r="D79" s="12"/>
      <c r="E79" s="12"/>
      <c r="F79" s="12"/>
      <c r="G79" s="12"/>
      <c r="H79" s="29"/>
      <c r="I79" s="12"/>
      <c r="J79" s="12"/>
      <c r="K79" s="54"/>
      <c r="L79" s="30"/>
      <c r="M79" s="12"/>
      <c r="N79" s="12"/>
      <c r="O79" s="12"/>
      <c r="P79" s="14"/>
    </row>
    <row r="80" spans="1:16" x14ac:dyDescent="0.2">
      <c r="A80" s="11"/>
      <c r="B80" s="12"/>
      <c r="C80" s="12"/>
      <c r="D80" s="12"/>
      <c r="E80" s="12"/>
      <c r="F80" s="12"/>
      <c r="G80" s="12"/>
      <c r="H80" s="55" t="s">
        <v>123</v>
      </c>
      <c r="I80" s="12"/>
      <c r="J80" s="12"/>
      <c r="K80" s="52">
        <f>SUM(C62:P62)</f>
        <v>0</v>
      </c>
      <c r="L80" s="30"/>
      <c r="M80" s="12"/>
      <c r="N80" s="12"/>
      <c r="O80" s="12"/>
      <c r="P80" s="14"/>
    </row>
    <row r="81" spans="1:16" ht="13.5" thickBot="1" x14ac:dyDescent="0.25">
      <c r="A81" s="11"/>
      <c r="B81" s="12"/>
      <c r="C81" s="12"/>
      <c r="D81" s="12"/>
      <c r="E81" s="12"/>
      <c r="F81" s="12"/>
      <c r="G81" s="12"/>
      <c r="H81" s="36"/>
      <c r="I81" s="37"/>
      <c r="J81" s="37"/>
      <c r="K81" s="37"/>
      <c r="L81" s="38"/>
      <c r="M81" s="12"/>
      <c r="N81" s="12"/>
      <c r="O81" s="12"/>
      <c r="P81" s="14"/>
    </row>
    <row r="82" spans="1:16" ht="13.5" thickBot="1" x14ac:dyDescent="0.25">
      <c r="A82" s="39"/>
      <c r="B82" s="40"/>
      <c r="C82" s="40"/>
      <c r="D82" s="40"/>
      <c r="E82" s="40"/>
      <c r="F82" s="40"/>
      <c r="G82" s="40"/>
      <c r="H82" s="40"/>
      <c r="I82" s="40"/>
      <c r="J82" s="40"/>
      <c r="K82" s="40"/>
      <c r="L82" s="40"/>
      <c r="M82" s="40"/>
      <c r="N82" s="40"/>
      <c r="O82" s="40"/>
      <c r="P82" s="41"/>
    </row>
    <row r="83" spans="1:16" ht="13.5" thickTop="1" x14ac:dyDescent="0.2"/>
    <row r="85" spans="1:16" x14ac:dyDescent="0.2">
      <c r="D85" s="56"/>
    </row>
    <row r="86" spans="1:16" x14ac:dyDescent="0.2">
      <c r="D86" s="56"/>
    </row>
    <row r="87" spans="1:16" x14ac:dyDescent="0.2">
      <c r="D87" s="56"/>
    </row>
    <row r="88" spans="1:16" x14ac:dyDescent="0.2">
      <c r="D88" s="56"/>
    </row>
    <row r="89" spans="1:16" x14ac:dyDescent="0.2">
      <c r="D89" s="56"/>
    </row>
  </sheetData>
  <sheetProtection algorithmName="SHA-512" hashValue="UV/np0COhAE+SMlbAya5vRuSYyWirTdtU74G7k3JS9I4XiWJP2eDlUmXupu0uIOQ9rs82UatckRcOzbF9NChDA==" saltValue="DkCXC3kb3MM/iMF6gl6ong==" spinCount="100000" sheet="1" objects="1" scenarios="1"/>
  <mergeCells count="7">
    <mergeCell ref="D3:G3"/>
    <mergeCell ref="D5:G5"/>
    <mergeCell ref="M2:P2"/>
    <mergeCell ref="J34:M34"/>
    <mergeCell ref="M3:P3"/>
    <mergeCell ref="M4:P4"/>
    <mergeCell ref="M5:P5"/>
  </mergeCells>
  <phoneticPr fontId="0" type="noConversion"/>
  <hyperlinks>
    <hyperlink ref="M4:M5" r:id="rId1" display="     View Leave and " xr:uid="{B5168971-E919-4E79-9EE8-1AF622A7D515}"/>
    <hyperlink ref="M3" r:id="rId2" display="ESS to apply for Leave" xr:uid="{158D83CC-0EF3-48F8-98D0-DC5EB83C6025}"/>
    <hyperlink ref="M4" r:id="rId3" display="View Leave, Attendance and " xr:uid="{99EEE65E-094D-44B3-BE68-C8FA7307EF88}"/>
    <hyperlink ref="M5" r:id="rId4" display="Overtime Policies (HUPP 5.6)" xr:uid="{098F21AF-BC93-481F-899A-D3C307E6763F}"/>
    <hyperlink ref="M4:P4" r:id="rId5" display="Leave Entitlements" xr:uid="{E3BCC566-D7C2-4AC3-BDC9-59C3A48D1988}"/>
    <hyperlink ref="M5:P5" r:id="rId6" display="Attendance, Hours of Work and Overtime Procedures" xr:uid="{31953220-F330-4D74-851D-5D963EFD2241}"/>
    <hyperlink ref="M3:P3" r:id="rId7" display="Workday to apply for Leave" xr:uid="{B540DA8E-7B97-484A-9757-F1A74F59BBEE}"/>
  </hyperlinks>
  <pageMargins left="0.2" right="0.23" top="0.37" bottom="0.2" header="0.35" footer="0.2"/>
  <pageSetup paperSize="9" scale="94" fitToHeight="2" orientation="landscape" horizontalDpi="4294967295" verticalDpi="4294967295" r:id="rId8"/>
  <headerFooter alignWithMargins="0"/>
  <rowBreaks count="1" manualBreakCount="1">
    <brk id="44" max="16383" man="1"/>
  </rowBreaks>
  <drawing r:id="rId9"/>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tabColor theme="5"/>
    <pageSetUpPr autoPageBreaks="0"/>
  </sheetPr>
  <dimension ref="A1:Q89"/>
  <sheetViews>
    <sheetView zoomScaleNormal="100" workbookViewId="0">
      <selection sqref="A1:XFD1048576"/>
    </sheetView>
  </sheetViews>
  <sheetFormatPr defaultColWidth="11.42578125" defaultRowHeight="12.75" x14ac:dyDescent="0.2"/>
  <sheetData>
    <row r="1" spans="1:17" ht="22.5" customHeight="1" x14ac:dyDescent="0.25">
      <c r="A1" s="155"/>
      <c r="B1" s="27"/>
      <c r="C1" s="156" t="s">
        <v>0</v>
      </c>
      <c r="D1" s="27"/>
      <c r="E1" s="27"/>
      <c r="F1" s="27"/>
      <c r="G1" s="157"/>
      <c r="H1" s="158"/>
      <c r="I1" s="159"/>
      <c r="J1" s="158"/>
      <c r="K1" s="160"/>
      <c r="L1" s="27"/>
      <c r="M1" s="27"/>
      <c r="N1" s="27"/>
      <c r="O1" s="27"/>
      <c r="P1" s="28"/>
    </row>
    <row r="2" spans="1:17" ht="12.75" customHeight="1" x14ac:dyDescent="0.2">
      <c r="A2" s="60"/>
      <c r="B2" s="12"/>
      <c r="C2" s="184" t="s">
        <v>36</v>
      </c>
      <c r="D2" s="185">
        <f>SUM('12Feb-25Feb'!D2,14)</f>
        <v>43156</v>
      </c>
      <c r="E2" s="186" t="s">
        <v>37</v>
      </c>
      <c r="F2" s="187"/>
      <c r="G2" s="188"/>
      <c r="H2" s="189" t="s">
        <v>38</v>
      </c>
      <c r="I2" s="190"/>
      <c r="J2" s="190"/>
      <c r="K2" s="190"/>
      <c r="L2" s="191">
        <f>+'12Feb-25Feb'!K41</f>
        <v>-11.479166666666668</v>
      </c>
      <c r="M2" s="306" t="s">
        <v>39</v>
      </c>
      <c r="N2" s="307"/>
      <c r="O2" s="307"/>
      <c r="P2" s="308"/>
    </row>
    <row r="3" spans="1:17" ht="12.75" customHeight="1" x14ac:dyDescent="0.2">
      <c r="A3" s="60"/>
      <c r="B3" s="12"/>
      <c r="C3" s="118" t="s">
        <v>40</v>
      </c>
      <c r="D3" s="302" t="str">
        <f>+'12Feb-25Feb'!D3</f>
        <v>Your Name Goes here</v>
      </c>
      <c r="E3" s="303"/>
      <c r="F3" s="303"/>
      <c r="G3" s="304"/>
      <c r="H3" s="122"/>
      <c r="I3" s="120"/>
      <c r="J3" s="120"/>
      <c r="K3" s="120"/>
      <c r="L3" s="121"/>
      <c r="M3" s="309" t="s">
        <v>42</v>
      </c>
      <c r="N3" s="310"/>
      <c r="O3" s="310"/>
      <c r="P3" s="311"/>
    </row>
    <row r="4" spans="1:17" x14ac:dyDescent="0.2">
      <c r="A4" s="60"/>
      <c r="B4" s="12"/>
      <c r="C4" s="118" t="s">
        <v>43</v>
      </c>
      <c r="D4" s="149" t="str">
        <f>+'12Feb-25Feb'!D4</f>
        <v>Pos no.</v>
      </c>
      <c r="E4" s="150"/>
      <c r="F4" s="214" t="s">
        <v>45</v>
      </c>
      <c r="G4" s="151" t="str">
        <f>'12Feb-25Feb'!G4</f>
        <v>Emp ID</v>
      </c>
      <c r="H4" s="122" t="s">
        <v>47</v>
      </c>
      <c r="I4" s="122"/>
      <c r="J4" s="120"/>
      <c r="K4" s="120"/>
      <c r="L4" s="123">
        <f>'12Feb-25Feb'!K78</f>
        <v>0</v>
      </c>
      <c r="M4" s="309" t="s">
        <v>48</v>
      </c>
      <c r="N4" s="310"/>
      <c r="O4" s="310"/>
      <c r="P4" s="311"/>
    </row>
    <row r="5" spans="1:17" ht="13.5" customHeight="1" x14ac:dyDescent="0.2">
      <c r="A5" s="60"/>
      <c r="B5" s="12"/>
      <c r="C5" s="192" t="s">
        <v>49</v>
      </c>
      <c r="D5" s="315" t="str">
        <f>+'12Feb-25Feb'!D5</f>
        <v>Your Unit Name goes here</v>
      </c>
      <c r="E5" s="316"/>
      <c r="F5" s="316"/>
      <c r="G5" s="317"/>
      <c r="H5" s="193" t="s">
        <v>51</v>
      </c>
      <c r="I5" s="193"/>
      <c r="J5" s="194"/>
      <c r="K5" s="194"/>
      <c r="L5" s="195" t="str">
        <f>'12Feb-25Feb'!L5</f>
        <v>FLEX</v>
      </c>
      <c r="M5" s="312" t="s">
        <v>53</v>
      </c>
      <c r="N5" s="313"/>
      <c r="O5" s="313"/>
      <c r="P5" s="314"/>
    </row>
    <row r="6" spans="1:17" x14ac:dyDescent="0.2">
      <c r="A6" s="60"/>
      <c r="B6" s="13"/>
      <c r="C6" s="182" t="s">
        <v>54</v>
      </c>
      <c r="D6" s="146" t="s">
        <v>55</v>
      </c>
      <c r="E6" s="146" t="s">
        <v>56</v>
      </c>
      <c r="F6" s="146" t="s">
        <v>57</v>
      </c>
      <c r="G6" s="146" t="s">
        <v>58</v>
      </c>
      <c r="H6" s="146" t="s">
        <v>59</v>
      </c>
      <c r="I6" s="146" t="s">
        <v>60</v>
      </c>
      <c r="J6" s="146" t="s">
        <v>54</v>
      </c>
      <c r="K6" s="146" t="s">
        <v>55</v>
      </c>
      <c r="L6" s="146" t="s">
        <v>56</v>
      </c>
      <c r="M6" s="146" t="s">
        <v>57</v>
      </c>
      <c r="N6" s="146" t="s">
        <v>58</v>
      </c>
      <c r="O6" s="146" t="s">
        <v>59</v>
      </c>
      <c r="P6" s="183" t="s">
        <v>60</v>
      </c>
    </row>
    <row r="7" spans="1:17" ht="13.5" thickBot="1" x14ac:dyDescent="0.25">
      <c r="A7" s="60"/>
      <c r="B7" s="13"/>
      <c r="C7" s="114">
        <f>D2</f>
        <v>43156</v>
      </c>
      <c r="D7" s="115">
        <f>$C$7+1</f>
        <v>43157</v>
      </c>
      <c r="E7" s="115">
        <f>$C$7+2</f>
        <v>43158</v>
      </c>
      <c r="F7" s="115">
        <f>$C$7+3</f>
        <v>43159</v>
      </c>
      <c r="G7" s="115">
        <f>$C$7+4</f>
        <v>43160</v>
      </c>
      <c r="H7" s="115">
        <f>$C$7+5</f>
        <v>43161</v>
      </c>
      <c r="I7" s="115">
        <f>$C$7+6</f>
        <v>43162</v>
      </c>
      <c r="J7" s="115">
        <f>$C$7+7</f>
        <v>43163</v>
      </c>
      <c r="K7" s="115">
        <f>$C$7+8</f>
        <v>43164</v>
      </c>
      <c r="L7" s="115">
        <f>$C$7+9</f>
        <v>43165</v>
      </c>
      <c r="M7" s="115">
        <f>$C$7+10</f>
        <v>43166</v>
      </c>
      <c r="N7" s="115">
        <f>$C$7+11</f>
        <v>43167</v>
      </c>
      <c r="O7" s="115">
        <f>$C$7+12</f>
        <v>43168</v>
      </c>
      <c r="P7" s="162">
        <f>$C$7+13</f>
        <v>43169</v>
      </c>
      <c r="Q7" s="1"/>
    </row>
    <row r="8" spans="1:17" ht="13.5" thickBot="1" x14ac:dyDescent="0.25">
      <c r="A8" s="118" t="s">
        <v>61</v>
      </c>
      <c r="B8" s="120"/>
      <c r="C8" s="220">
        <f>'12Feb-25Feb'!C8</f>
        <v>0</v>
      </c>
      <c r="D8" s="227">
        <f>'12Feb-25Feb'!D8</f>
        <v>0</v>
      </c>
      <c r="E8" s="230">
        <f>'12Feb-25Feb'!E8</f>
        <v>0.30208333333333331</v>
      </c>
      <c r="F8" s="228">
        <f>'12Feb-25Feb'!F8</f>
        <v>0.30208333333333331</v>
      </c>
      <c r="G8" s="230">
        <f>'12Feb-25Feb'!G8</f>
        <v>0.30208333333333331</v>
      </c>
      <c r="H8" s="228">
        <f>'12Feb-25Feb'!H8</f>
        <v>0.30208333333333331</v>
      </c>
      <c r="I8" s="230">
        <f>'12Feb-25Feb'!I8</f>
        <v>0.30208333333333331</v>
      </c>
      <c r="J8" s="227">
        <f>'12Feb-25Feb'!J8</f>
        <v>0</v>
      </c>
      <c r="K8" s="227">
        <f>'12Feb-25Feb'!K8</f>
        <v>0</v>
      </c>
      <c r="L8" s="230">
        <f>'12Feb-25Feb'!L8</f>
        <v>0.30208333333333331</v>
      </c>
      <c r="M8" s="228">
        <f>'12Feb-25Feb'!M8</f>
        <v>0.30208333333333331</v>
      </c>
      <c r="N8" s="230">
        <f>'12Feb-25Feb'!N8</f>
        <v>0.30208333333333331</v>
      </c>
      <c r="O8" s="228">
        <f>'12Feb-25Feb'!O8</f>
        <v>0.30208333333333331</v>
      </c>
      <c r="P8" s="230">
        <f>'12Feb-25Feb'!P8</f>
        <v>0.30208333333333331</v>
      </c>
      <c r="Q8" s="1"/>
    </row>
    <row r="9" spans="1:17" x14ac:dyDescent="0.2">
      <c r="A9" s="163" t="s">
        <v>62</v>
      </c>
      <c r="B9" s="98" t="s">
        <v>63</v>
      </c>
      <c r="C9" s="221">
        <v>0</v>
      </c>
      <c r="D9" s="221">
        <v>0</v>
      </c>
      <c r="E9" s="231">
        <v>0</v>
      </c>
      <c r="F9" s="229">
        <v>0</v>
      </c>
      <c r="G9" s="231">
        <v>0</v>
      </c>
      <c r="H9" s="229">
        <v>0</v>
      </c>
      <c r="I9" s="231">
        <v>0</v>
      </c>
      <c r="J9" s="221">
        <v>0</v>
      </c>
      <c r="K9" s="221">
        <v>0</v>
      </c>
      <c r="L9" s="231">
        <v>0</v>
      </c>
      <c r="M9" s="229">
        <v>0</v>
      </c>
      <c r="N9" s="231">
        <v>0</v>
      </c>
      <c r="O9" s="229">
        <v>0</v>
      </c>
      <c r="P9" s="231">
        <v>0</v>
      </c>
    </row>
    <row r="10" spans="1:17" x14ac:dyDescent="0.2">
      <c r="A10" s="164"/>
      <c r="B10" s="98" t="s">
        <v>64</v>
      </c>
      <c r="C10" s="221">
        <v>0</v>
      </c>
      <c r="D10" s="221">
        <v>0</v>
      </c>
      <c r="E10" s="231">
        <v>0</v>
      </c>
      <c r="F10" s="229">
        <v>0</v>
      </c>
      <c r="G10" s="231">
        <v>0</v>
      </c>
      <c r="H10" s="229">
        <v>0</v>
      </c>
      <c r="I10" s="231">
        <v>0</v>
      </c>
      <c r="J10" s="221">
        <v>0</v>
      </c>
      <c r="K10" s="221">
        <v>0</v>
      </c>
      <c r="L10" s="231">
        <v>0</v>
      </c>
      <c r="M10" s="229">
        <v>0</v>
      </c>
      <c r="N10" s="231">
        <v>0</v>
      </c>
      <c r="O10" s="229">
        <v>0</v>
      </c>
      <c r="P10" s="231">
        <v>0</v>
      </c>
    </row>
    <row r="11" spans="1:17" x14ac:dyDescent="0.2">
      <c r="A11" s="164"/>
      <c r="B11" s="98" t="s">
        <v>63</v>
      </c>
      <c r="C11" s="221"/>
      <c r="D11" s="221"/>
      <c r="E11" s="231"/>
      <c r="F11" s="229"/>
      <c r="G11" s="231"/>
      <c r="H11" s="229"/>
      <c r="I11" s="231"/>
      <c r="J11" s="221"/>
      <c r="K11" s="221"/>
      <c r="L11" s="231"/>
      <c r="M11" s="229"/>
      <c r="N11" s="231"/>
      <c r="O11" s="229"/>
      <c r="P11" s="236"/>
    </row>
    <row r="12" spans="1:17" x14ac:dyDescent="0.2">
      <c r="A12" s="164"/>
      <c r="B12" s="98" t="s">
        <v>64</v>
      </c>
      <c r="C12" s="221"/>
      <c r="D12" s="221"/>
      <c r="E12" s="231"/>
      <c r="F12" s="229"/>
      <c r="G12" s="231"/>
      <c r="H12" s="229"/>
      <c r="I12" s="231"/>
      <c r="J12" s="221"/>
      <c r="K12" s="221"/>
      <c r="L12" s="231"/>
      <c r="M12" s="229"/>
      <c r="N12" s="231"/>
      <c r="O12" s="229"/>
      <c r="P12" s="236"/>
    </row>
    <row r="13" spans="1:17" ht="13.5" thickBot="1" x14ac:dyDescent="0.25">
      <c r="A13" s="165"/>
      <c r="B13" s="99" t="s">
        <v>65</v>
      </c>
      <c r="C13" s="100">
        <f t="shared" ref="C13:P13" si="0">(C10-C9)+(C12-C11)</f>
        <v>0</v>
      </c>
      <c r="D13" s="100">
        <f t="shared" si="0"/>
        <v>0</v>
      </c>
      <c r="E13" s="100">
        <f t="shared" si="0"/>
        <v>0</v>
      </c>
      <c r="F13" s="100">
        <f t="shared" si="0"/>
        <v>0</v>
      </c>
      <c r="G13" s="100">
        <f t="shared" si="0"/>
        <v>0</v>
      </c>
      <c r="H13" s="100">
        <f t="shared" si="0"/>
        <v>0</v>
      </c>
      <c r="I13" s="100">
        <f t="shared" si="0"/>
        <v>0</v>
      </c>
      <c r="J13" s="100">
        <f t="shared" si="0"/>
        <v>0</v>
      </c>
      <c r="K13" s="100">
        <f t="shared" si="0"/>
        <v>0</v>
      </c>
      <c r="L13" s="100">
        <f t="shared" si="0"/>
        <v>0</v>
      </c>
      <c r="M13" s="100">
        <f t="shared" si="0"/>
        <v>0</v>
      </c>
      <c r="N13" s="100">
        <f t="shared" si="0"/>
        <v>0</v>
      </c>
      <c r="O13" s="100">
        <f t="shared" si="0"/>
        <v>0</v>
      </c>
      <c r="P13" s="166">
        <f t="shared" si="0"/>
        <v>0</v>
      </c>
    </row>
    <row r="14" spans="1:17" x14ac:dyDescent="0.2">
      <c r="A14" s="167" t="s">
        <v>66</v>
      </c>
      <c r="B14" s="101" t="s">
        <v>63</v>
      </c>
      <c r="C14" s="222">
        <v>0</v>
      </c>
      <c r="D14" s="222">
        <v>0</v>
      </c>
      <c r="E14" s="232">
        <v>0</v>
      </c>
      <c r="F14" s="240">
        <v>0</v>
      </c>
      <c r="G14" s="232">
        <v>0</v>
      </c>
      <c r="H14" s="240">
        <v>0</v>
      </c>
      <c r="I14" s="232">
        <v>0</v>
      </c>
      <c r="J14" s="222">
        <v>0</v>
      </c>
      <c r="K14" s="222">
        <v>0</v>
      </c>
      <c r="L14" s="231">
        <v>0</v>
      </c>
      <c r="M14" s="240">
        <v>0</v>
      </c>
      <c r="N14" s="231">
        <v>0</v>
      </c>
      <c r="O14" s="240">
        <v>0</v>
      </c>
      <c r="P14" s="231">
        <v>0</v>
      </c>
    </row>
    <row r="15" spans="1:17" x14ac:dyDescent="0.2">
      <c r="A15" s="164"/>
      <c r="B15" s="98" t="s">
        <v>64</v>
      </c>
      <c r="C15" s="221">
        <v>0</v>
      </c>
      <c r="D15" s="221">
        <v>0</v>
      </c>
      <c r="E15" s="231">
        <v>0</v>
      </c>
      <c r="F15" s="229">
        <v>0</v>
      </c>
      <c r="G15" s="231">
        <v>0</v>
      </c>
      <c r="H15" s="229">
        <v>0</v>
      </c>
      <c r="I15" s="231">
        <v>0</v>
      </c>
      <c r="J15" s="221">
        <v>0</v>
      </c>
      <c r="K15" s="221">
        <v>0</v>
      </c>
      <c r="L15" s="231">
        <v>0</v>
      </c>
      <c r="M15" s="229">
        <v>0</v>
      </c>
      <c r="N15" s="231">
        <v>0</v>
      </c>
      <c r="O15" s="229">
        <v>0</v>
      </c>
      <c r="P15" s="231">
        <v>0</v>
      </c>
    </row>
    <row r="16" spans="1:17" x14ac:dyDescent="0.2">
      <c r="A16" s="164"/>
      <c r="B16" s="98" t="s">
        <v>63</v>
      </c>
      <c r="C16" s="221"/>
      <c r="D16" s="221"/>
      <c r="E16" s="231"/>
      <c r="F16" s="229"/>
      <c r="G16" s="231"/>
      <c r="H16" s="229"/>
      <c r="I16" s="231"/>
      <c r="J16" s="221"/>
      <c r="K16" s="221"/>
      <c r="L16" s="231"/>
      <c r="M16" s="229"/>
      <c r="N16" s="231"/>
      <c r="O16" s="229"/>
      <c r="P16" s="236"/>
    </row>
    <row r="17" spans="1:16" x14ac:dyDescent="0.2">
      <c r="A17" s="164"/>
      <c r="B17" s="98" t="s">
        <v>64</v>
      </c>
      <c r="C17" s="221"/>
      <c r="D17" s="221"/>
      <c r="E17" s="231"/>
      <c r="F17" s="229"/>
      <c r="G17" s="231"/>
      <c r="H17" s="229"/>
      <c r="I17" s="231"/>
      <c r="J17" s="221"/>
      <c r="K17" s="221"/>
      <c r="L17" s="231"/>
      <c r="M17" s="229"/>
      <c r="N17" s="231"/>
      <c r="O17" s="229"/>
      <c r="P17" s="236"/>
    </row>
    <row r="18" spans="1:16" ht="13.5" thickBot="1" x14ac:dyDescent="0.25">
      <c r="A18" s="164"/>
      <c r="B18" s="102" t="s">
        <v>65</v>
      </c>
      <c r="C18" s="100">
        <f t="shared" ref="C18:P18" si="1">(C15-C14)+(C17-C16)</f>
        <v>0</v>
      </c>
      <c r="D18" s="100">
        <f t="shared" si="1"/>
        <v>0</v>
      </c>
      <c r="E18" s="100">
        <f t="shared" si="1"/>
        <v>0</v>
      </c>
      <c r="F18" s="100">
        <f t="shared" si="1"/>
        <v>0</v>
      </c>
      <c r="G18" s="100">
        <f t="shared" si="1"/>
        <v>0</v>
      </c>
      <c r="H18" s="100">
        <f t="shared" si="1"/>
        <v>0</v>
      </c>
      <c r="I18" s="100">
        <f t="shared" si="1"/>
        <v>0</v>
      </c>
      <c r="J18" s="100">
        <f t="shared" si="1"/>
        <v>0</v>
      </c>
      <c r="K18" s="100">
        <f t="shared" si="1"/>
        <v>0</v>
      </c>
      <c r="L18" s="100">
        <f t="shared" si="1"/>
        <v>0</v>
      </c>
      <c r="M18" s="100">
        <f t="shared" si="1"/>
        <v>0</v>
      </c>
      <c r="N18" s="100">
        <f t="shared" si="1"/>
        <v>0</v>
      </c>
      <c r="O18" s="100">
        <f t="shared" si="1"/>
        <v>0</v>
      </c>
      <c r="P18" s="166">
        <f t="shared" si="1"/>
        <v>0</v>
      </c>
    </row>
    <row r="19" spans="1:16" ht="13.5" thickBot="1" x14ac:dyDescent="0.25">
      <c r="A19" s="168" t="s">
        <v>67</v>
      </c>
      <c r="B19" s="103"/>
      <c r="C19" s="104">
        <f t="shared" ref="C19:P19" si="2">C13+C18</f>
        <v>0</v>
      </c>
      <c r="D19" s="104">
        <f t="shared" si="2"/>
        <v>0</v>
      </c>
      <c r="E19" s="104">
        <f t="shared" si="2"/>
        <v>0</v>
      </c>
      <c r="F19" s="104">
        <f t="shared" si="2"/>
        <v>0</v>
      </c>
      <c r="G19" s="104">
        <f t="shared" si="2"/>
        <v>0</v>
      </c>
      <c r="H19" s="104">
        <f t="shared" si="2"/>
        <v>0</v>
      </c>
      <c r="I19" s="104">
        <f t="shared" si="2"/>
        <v>0</v>
      </c>
      <c r="J19" s="104">
        <f t="shared" si="2"/>
        <v>0</v>
      </c>
      <c r="K19" s="104">
        <f t="shared" si="2"/>
        <v>0</v>
      </c>
      <c r="L19" s="104">
        <f t="shared" si="2"/>
        <v>0</v>
      </c>
      <c r="M19" s="104">
        <f t="shared" si="2"/>
        <v>0</v>
      </c>
      <c r="N19" s="104">
        <f t="shared" si="2"/>
        <v>0</v>
      </c>
      <c r="O19" s="104">
        <f t="shared" si="2"/>
        <v>0</v>
      </c>
      <c r="P19" s="169">
        <f t="shared" si="2"/>
        <v>0</v>
      </c>
    </row>
    <row r="20" spans="1:16" x14ac:dyDescent="0.2">
      <c r="A20" s="164"/>
      <c r="B20" s="105" t="s">
        <v>68</v>
      </c>
      <c r="C20" s="221"/>
      <c r="D20" s="221"/>
      <c r="E20" s="231"/>
      <c r="F20" s="229"/>
      <c r="G20" s="231"/>
      <c r="H20" s="229"/>
      <c r="I20" s="231"/>
      <c r="J20" s="221"/>
      <c r="K20" s="221"/>
      <c r="L20" s="231"/>
      <c r="M20" s="229"/>
      <c r="N20" s="231"/>
      <c r="O20" s="229"/>
      <c r="P20" s="236"/>
    </row>
    <row r="21" spans="1:16" x14ac:dyDescent="0.2">
      <c r="A21" s="167" t="s">
        <v>70</v>
      </c>
      <c r="B21" s="105" t="s">
        <v>71</v>
      </c>
      <c r="C21" s="221"/>
      <c r="D21" s="221"/>
      <c r="E21" s="231"/>
      <c r="F21" s="229"/>
      <c r="G21" s="231"/>
      <c r="H21" s="229"/>
      <c r="I21" s="231"/>
      <c r="J21" s="221"/>
      <c r="K21" s="221"/>
      <c r="L21" s="231"/>
      <c r="M21" s="229"/>
      <c r="N21" s="231"/>
      <c r="O21" s="229"/>
      <c r="P21" s="236"/>
    </row>
    <row r="22" spans="1:16" x14ac:dyDescent="0.2">
      <c r="A22" s="167" t="s">
        <v>72</v>
      </c>
      <c r="B22" s="105" t="s">
        <v>73</v>
      </c>
      <c r="C22" s="221"/>
      <c r="D22" s="221"/>
      <c r="E22" s="231"/>
      <c r="F22" s="229"/>
      <c r="G22" s="231"/>
      <c r="H22" s="229"/>
      <c r="I22" s="231"/>
      <c r="J22" s="221"/>
      <c r="K22" s="221"/>
      <c r="L22" s="231"/>
      <c r="M22" s="229"/>
      <c r="N22" s="231"/>
      <c r="O22" s="229"/>
      <c r="P22" s="236"/>
    </row>
    <row r="23" spans="1:16" x14ac:dyDescent="0.2">
      <c r="A23" s="167" t="s">
        <v>74</v>
      </c>
      <c r="B23" s="105" t="s">
        <v>75</v>
      </c>
      <c r="C23" s="221"/>
      <c r="D23" s="221"/>
      <c r="E23" s="231"/>
      <c r="F23" s="229"/>
      <c r="G23" s="231"/>
      <c r="H23" s="229"/>
      <c r="I23" s="231"/>
      <c r="J23" s="221"/>
      <c r="K23" s="221"/>
      <c r="L23" s="231"/>
      <c r="M23" s="229"/>
      <c r="N23" s="231"/>
      <c r="O23" s="229"/>
      <c r="P23" s="236"/>
    </row>
    <row r="24" spans="1:16" x14ac:dyDescent="0.2">
      <c r="A24" s="167" t="s">
        <v>76</v>
      </c>
      <c r="B24" s="105" t="s">
        <v>77</v>
      </c>
      <c r="C24" s="223"/>
      <c r="D24" s="221"/>
      <c r="E24" s="231"/>
      <c r="F24" s="229"/>
      <c r="G24" s="231"/>
      <c r="H24" s="229"/>
      <c r="I24" s="231"/>
      <c r="J24" s="221"/>
      <c r="K24" s="221"/>
      <c r="L24" s="231"/>
      <c r="M24" s="229"/>
      <c r="N24" s="231"/>
      <c r="O24" s="229"/>
      <c r="P24" s="236"/>
    </row>
    <row r="25" spans="1:16" ht="13.5" thickBot="1" x14ac:dyDescent="0.25">
      <c r="A25" s="164"/>
      <c r="B25" s="106" t="s">
        <v>78</v>
      </c>
      <c r="C25" s="224"/>
      <c r="D25" s="224"/>
      <c r="E25" s="233"/>
      <c r="F25" s="241"/>
      <c r="G25" s="233"/>
      <c r="H25" s="241"/>
      <c r="I25" s="233"/>
      <c r="J25" s="224"/>
      <c r="K25" s="224"/>
      <c r="L25" s="233"/>
      <c r="M25" s="241"/>
      <c r="N25" s="233"/>
      <c r="O25" s="241"/>
      <c r="P25" s="237"/>
    </row>
    <row r="26" spans="1:16" ht="13.5" thickBot="1" x14ac:dyDescent="0.25">
      <c r="A26" s="170" t="s">
        <v>79</v>
      </c>
      <c r="B26" s="107"/>
      <c r="C26" s="108">
        <f t="shared" ref="C26:P26" si="3">SUM(C20:C25)</f>
        <v>0</v>
      </c>
      <c r="D26" s="108">
        <f t="shared" si="3"/>
        <v>0</v>
      </c>
      <c r="E26" s="108">
        <f t="shared" si="3"/>
        <v>0</v>
      </c>
      <c r="F26" s="108">
        <f t="shared" si="3"/>
        <v>0</v>
      </c>
      <c r="G26" s="108">
        <f t="shared" si="3"/>
        <v>0</v>
      </c>
      <c r="H26" s="108">
        <f t="shared" si="3"/>
        <v>0</v>
      </c>
      <c r="I26" s="108">
        <f t="shared" si="3"/>
        <v>0</v>
      </c>
      <c r="J26" s="108">
        <f t="shared" si="3"/>
        <v>0</v>
      </c>
      <c r="K26" s="108">
        <f t="shared" si="3"/>
        <v>0</v>
      </c>
      <c r="L26" s="108">
        <f t="shared" si="3"/>
        <v>0</v>
      </c>
      <c r="M26" s="108">
        <f t="shared" si="3"/>
        <v>0</v>
      </c>
      <c r="N26" s="108">
        <f t="shared" si="3"/>
        <v>0</v>
      </c>
      <c r="O26" s="108">
        <f t="shared" si="3"/>
        <v>0</v>
      </c>
      <c r="P26" s="171">
        <f t="shared" si="3"/>
        <v>0</v>
      </c>
    </row>
    <row r="27" spans="1:16" ht="13.5" thickBot="1" x14ac:dyDescent="0.25">
      <c r="A27" s="172" t="s">
        <v>80</v>
      </c>
      <c r="B27" s="109"/>
      <c r="C27" s="110" t="str">
        <f t="shared" ref="C27:P27" si="4">IF(C29&gt;=C8,"0:00",C8-C29)</f>
        <v>0:00</v>
      </c>
      <c r="D27" s="110" t="str">
        <f t="shared" si="4"/>
        <v>0:00</v>
      </c>
      <c r="E27" s="110">
        <f t="shared" si="4"/>
        <v>0.30208333333333331</v>
      </c>
      <c r="F27" s="110">
        <f t="shared" si="4"/>
        <v>0.30208333333333331</v>
      </c>
      <c r="G27" s="110">
        <f t="shared" si="4"/>
        <v>0.30208333333333331</v>
      </c>
      <c r="H27" s="110">
        <f t="shared" si="4"/>
        <v>0.30208333333333331</v>
      </c>
      <c r="I27" s="110">
        <f t="shared" si="4"/>
        <v>0.30208333333333331</v>
      </c>
      <c r="J27" s="110" t="str">
        <f t="shared" si="4"/>
        <v>0:00</v>
      </c>
      <c r="K27" s="110" t="str">
        <f t="shared" si="4"/>
        <v>0:00</v>
      </c>
      <c r="L27" s="110">
        <f t="shared" si="4"/>
        <v>0.30208333333333331</v>
      </c>
      <c r="M27" s="110">
        <f t="shared" si="4"/>
        <v>0.30208333333333331</v>
      </c>
      <c r="N27" s="110">
        <f t="shared" si="4"/>
        <v>0.30208333333333331</v>
      </c>
      <c r="O27" s="110">
        <f t="shared" si="4"/>
        <v>0.30208333333333331</v>
      </c>
      <c r="P27" s="173">
        <f t="shared" si="4"/>
        <v>0.30208333333333331</v>
      </c>
    </row>
    <row r="28" spans="1:16" ht="13.5" thickBot="1" x14ac:dyDescent="0.25">
      <c r="A28" s="174" t="s">
        <v>81</v>
      </c>
      <c r="B28" s="111"/>
      <c r="C28" s="225" t="s">
        <v>82</v>
      </c>
      <c r="D28" s="225" t="s">
        <v>82</v>
      </c>
      <c r="E28" s="234" t="s">
        <v>82</v>
      </c>
      <c r="F28" s="242" t="s">
        <v>82</v>
      </c>
      <c r="G28" s="234" t="s">
        <v>82</v>
      </c>
      <c r="H28" s="242" t="s">
        <v>82</v>
      </c>
      <c r="I28" s="234" t="s">
        <v>82</v>
      </c>
      <c r="J28" s="225" t="s">
        <v>82</v>
      </c>
      <c r="K28" s="225" t="s">
        <v>82</v>
      </c>
      <c r="L28" s="234" t="s">
        <v>82</v>
      </c>
      <c r="M28" s="242" t="s">
        <v>82</v>
      </c>
      <c r="N28" s="234" t="s">
        <v>82</v>
      </c>
      <c r="O28" s="242" t="s">
        <v>82</v>
      </c>
      <c r="P28" s="238" t="s">
        <v>82</v>
      </c>
    </row>
    <row r="29" spans="1:16" ht="13.5" thickTop="1" x14ac:dyDescent="0.2">
      <c r="A29" s="175" t="s">
        <v>83</v>
      </c>
      <c r="B29" s="141"/>
      <c r="C29" s="145">
        <f t="shared" ref="C29:P29" si="5">C26+C19</f>
        <v>0</v>
      </c>
      <c r="D29" s="145">
        <f t="shared" si="5"/>
        <v>0</v>
      </c>
      <c r="E29" s="145">
        <f t="shared" si="5"/>
        <v>0</v>
      </c>
      <c r="F29" s="145">
        <f t="shared" si="5"/>
        <v>0</v>
      </c>
      <c r="G29" s="145">
        <f t="shared" si="5"/>
        <v>0</v>
      </c>
      <c r="H29" s="145">
        <f t="shared" si="5"/>
        <v>0</v>
      </c>
      <c r="I29" s="145">
        <f t="shared" si="5"/>
        <v>0</v>
      </c>
      <c r="J29" s="145">
        <f t="shared" si="5"/>
        <v>0</v>
      </c>
      <c r="K29" s="145">
        <f t="shared" si="5"/>
        <v>0</v>
      </c>
      <c r="L29" s="145">
        <f t="shared" si="5"/>
        <v>0</v>
      </c>
      <c r="M29" s="145">
        <f t="shared" si="5"/>
        <v>0</v>
      </c>
      <c r="N29" s="145">
        <f t="shared" si="5"/>
        <v>0</v>
      </c>
      <c r="O29" s="145">
        <f t="shared" si="5"/>
        <v>0</v>
      </c>
      <c r="P29" s="176">
        <f t="shared" si="5"/>
        <v>0</v>
      </c>
    </row>
    <row r="30" spans="1:16" x14ac:dyDescent="0.2">
      <c r="A30" s="177" t="s">
        <v>84</v>
      </c>
      <c r="B30" s="142"/>
      <c r="C30" s="226">
        <f>IF(L3 ="Y", 0-L2, L2)</f>
        <v>-11.479166666666668</v>
      </c>
      <c r="D30" s="226">
        <f t="shared" ref="D30:P30" si="6">C32</f>
        <v>-11.479166666666668</v>
      </c>
      <c r="E30" s="235">
        <f t="shared" si="6"/>
        <v>-11.479166666666668</v>
      </c>
      <c r="F30" s="243">
        <f t="shared" si="6"/>
        <v>-11.781250000000002</v>
      </c>
      <c r="G30" s="235">
        <f t="shared" si="6"/>
        <v>-12.083333333333336</v>
      </c>
      <c r="H30" s="243">
        <f t="shared" si="6"/>
        <v>-12.38541666666667</v>
      </c>
      <c r="I30" s="235">
        <f t="shared" si="6"/>
        <v>-12.687500000000004</v>
      </c>
      <c r="J30" s="226">
        <f t="shared" si="6"/>
        <v>-12.989583333333337</v>
      </c>
      <c r="K30" s="226">
        <f t="shared" si="6"/>
        <v>-12.989583333333337</v>
      </c>
      <c r="L30" s="235">
        <f t="shared" si="6"/>
        <v>-12.989583333333337</v>
      </c>
      <c r="M30" s="243">
        <f t="shared" si="6"/>
        <v>-13.291666666666671</v>
      </c>
      <c r="N30" s="235">
        <f t="shared" si="6"/>
        <v>-13.593750000000005</v>
      </c>
      <c r="O30" s="243">
        <f t="shared" si="6"/>
        <v>-13.895833333333339</v>
      </c>
      <c r="P30" s="239">
        <f t="shared" si="6"/>
        <v>-14.197916666666673</v>
      </c>
    </row>
    <row r="31" spans="1:16" x14ac:dyDescent="0.2">
      <c r="A31" s="177" t="s">
        <v>85</v>
      </c>
      <c r="B31" s="142"/>
      <c r="C31" s="226">
        <f t="shared" ref="C31:P31" si="7">IF(AND(C29=0,C27=0),"0:00", C29-C8)</f>
        <v>0</v>
      </c>
      <c r="D31" s="226">
        <f t="shared" si="7"/>
        <v>0</v>
      </c>
      <c r="E31" s="235">
        <f t="shared" si="7"/>
        <v>-0.30208333333333331</v>
      </c>
      <c r="F31" s="243">
        <f t="shared" si="7"/>
        <v>-0.30208333333333331</v>
      </c>
      <c r="G31" s="235">
        <f t="shared" si="7"/>
        <v>-0.30208333333333331</v>
      </c>
      <c r="H31" s="243">
        <f t="shared" si="7"/>
        <v>-0.30208333333333331</v>
      </c>
      <c r="I31" s="235">
        <f t="shared" si="7"/>
        <v>-0.30208333333333331</v>
      </c>
      <c r="J31" s="226">
        <f t="shared" si="7"/>
        <v>0</v>
      </c>
      <c r="K31" s="226">
        <f t="shared" si="7"/>
        <v>0</v>
      </c>
      <c r="L31" s="235">
        <f t="shared" si="7"/>
        <v>-0.30208333333333331</v>
      </c>
      <c r="M31" s="243">
        <f t="shared" si="7"/>
        <v>-0.30208333333333331</v>
      </c>
      <c r="N31" s="235">
        <f t="shared" si="7"/>
        <v>-0.30208333333333331</v>
      </c>
      <c r="O31" s="243">
        <f t="shared" si="7"/>
        <v>-0.30208333333333331</v>
      </c>
      <c r="P31" s="239">
        <f t="shared" si="7"/>
        <v>-0.30208333333333331</v>
      </c>
    </row>
    <row r="32" spans="1:16" ht="13.5" thickBot="1" x14ac:dyDescent="0.25">
      <c r="A32" s="178" t="s">
        <v>86</v>
      </c>
      <c r="B32" s="143"/>
      <c r="C32" s="144">
        <f t="shared" ref="C32:P32" si="8">C30+C31</f>
        <v>-11.479166666666668</v>
      </c>
      <c r="D32" s="144">
        <f t="shared" si="8"/>
        <v>-11.479166666666668</v>
      </c>
      <c r="E32" s="144">
        <f t="shared" si="8"/>
        <v>-11.781250000000002</v>
      </c>
      <c r="F32" s="144">
        <f t="shared" si="8"/>
        <v>-12.083333333333336</v>
      </c>
      <c r="G32" s="144">
        <f t="shared" si="8"/>
        <v>-12.38541666666667</v>
      </c>
      <c r="H32" s="144">
        <f t="shared" si="8"/>
        <v>-12.687500000000004</v>
      </c>
      <c r="I32" s="144">
        <f t="shared" si="8"/>
        <v>-12.989583333333337</v>
      </c>
      <c r="J32" s="144">
        <f t="shared" si="8"/>
        <v>-12.989583333333337</v>
      </c>
      <c r="K32" s="144">
        <f t="shared" si="8"/>
        <v>-12.989583333333337</v>
      </c>
      <c r="L32" s="144">
        <f t="shared" si="8"/>
        <v>-13.291666666666671</v>
      </c>
      <c r="M32" s="144">
        <f t="shared" si="8"/>
        <v>-13.593750000000005</v>
      </c>
      <c r="N32" s="144">
        <f t="shared" si="8"/>
        <v>-13.895833333333339</v>
      </c>
      <c r="O32" s="144">
        <f t="shared" si="8"/>
        <v>-14.197916666666673</v>
      </c>
      <c r="P32" s="179">
        <f t="shared" si="8"/>
        <v>-14.500000000000007</v>
      </c>
    </row>
    <row r="33" spans="1:16" ht="13.5" thickBot="1" x14ac:dyDescent="0.25">
      <c r="A33" s="60"/>
      <c r="B33" s="12"/>
      <c r="C33" s="12"/>
      <c r="D33" s="12"/>
      <c r="E33" s="12"/>
      <c r="F33" s="12"/>
      <c r="G33" s="12"/>
      <c r="H33" s="12"/>
      <c r="I33" s="12"/>
      <c r="J33" s="12"/>
      <c r="K33" s="12"/>
      <c r="L33" s="12"/>
      <c r="M33" s="12"/>
      <c r="N33" s="12"/>
      <c r="O33" s="12"/>
      <c r="P33" s="30"/>
    </row>
    <row r="34" spans="1:16" x14ac:dyDescent="0.2">
      <c r="A34" s="60"/>
      <c r="B34" s="57"/>
      <c r="C34" s="12"/>
      <c r="D34" s="12"/>
      <c r="E34" s="12"/>
      <c r="F34" s="12"/>
      <c r="G34" s="12"/>
      <c r="H34" s="127"/>
      <c r="I34" s="128"/>
      <c r="J34" s="305" t="s">
        <v>87</v>
      </c>
      <c r="K34" s="305"/>
      <c r="L34" s="305"/>
      <c r="M34" s="305"/>
      <c r="N34" s="128"/>
      <c r="O34" s="129"/>
      <c r="P34" s="30"/>
    </row>
    <row r="35" spans="1:16" x14ac:dyDescent="0.2">
      <c r="A35" s="60"/>
      <c r="B35" s="59"/>
      <c r="C35" s="12"/>
      <c r="D35" s="12"/>
      <c r="E35" s="12"/>
      <c r="F35" s="31"/>
      <c r="G35" s="12"/>
      <c r="H35" s="130"/>
      <c r="I35" s="91"/>
      <c r="J35" s="91"/>
      <c r="K35" s="91"/>
      <c r="L35" s="91"/>
      <c r="M35" s="91"/>
      <c r="N35" s="91"/>
      <c r="O35" s="131"/>
      <c r="P35" s="30"/>
    </row>
    <row r="36" spans="1:16" x14ac:dyDescent="0.2">
      <c r="A36" s="180" t="s">
        <v>88</v>
      </c>
      <c r="B36" s="33"/>
      <c r="C36" s="33"/>
      <c r="D36" s="33"/>
      <c r="E36" s="33"/>
      <c r="F36" s="12" t="s">
        <v>89</v>
      </c>
      <c r="G36" s="35"/>
      <c r="H36" s="132" t="s">
        <v>90</v>
      </c>
      <c r="I36" s="96"/>
      <c r="J36" s="96"/>
      <c r="K36" s="90">
        <f>C30</f>
        <v>-11.479166666666668</v>
      </c>
      <c r="L36" s="93" t="s">
        <v>91</v>
      </c>
      <c r="M36" s="91" t="s">
        <v>68</v>
      </c>
      <c r="N36" s="97">
        <f>SUM(C20:P20)</f>
        <v>0</v>
      </c>
      <c r="O36" s="131"/>
      <c r="P36" s="30"/>
    </row>
    <row r="37" spans="1:16" x14ac:dyDescent="0.2">
      <c r="A37" s="60" t="s">
        <v>92</v>
      </c>
      <c r="B37" s="12"/>
      <c r="C37" s="12"/>
      <c r="D37" s="12"/>
      <c r="E37" s="12"/>
      <c r="F37" s="12"/>
      <c r="G37" s="12"/>
      <c r="H37" s="132" t="s">
        <v>93</v>
      </c>
      <c r="I37" s="96"/>
      <c r="J37" s="96"/>
      <c r="K37" s="90">
        <f>SUM(C19:P19)</f>
        <v>0</v>
      </c>
      <c r="L37" s="91"/>
      <c r="M37" s="91" t="s">
        <v>71</v>
      </c>
      <c r="N37" s="97">
        <f>SUM(C21:P21)</f>
        <v>0</v>
      </c>
      <c r="O37" s="131"/>
      <c r="P37" s="30"/>
    </row>
    <row r="38" spans="1:16" x14ac:dyDescent="0.2">
      <c r="A38" s="60"/>
      <c r="B38" s="12"/>
      <c r="C38" s="12"/>
      <c r="D38" s="12"/>
      <c r="E38" s="12"/>
      <c r="F38" s="12"/>
      <c r="G38" s="12"/>
      <c r="H38" s="132" t="s">
        <v>94</v>
      </c>
      <c r="I38" s="96"/>
      <c r="J38" s="96"/>
      <c r="K38" s="90">
        <f>SUM(C26:P26)</f>
        <v>0</v>
      </c>
      <c r="L38" s="91"/>
      <c r="M38" s="91" t="s">
        <v>73</v>
      </c>
      <c r="N38" s="97">
        <f>SUM(C22:P22)</f>
        <v>0</v>
      </c>
      <c r="O38" s="131"/>
      <c r="P38" s="30"/>
    </row>
    <row r="39" spans="1:16" x14ac:dyDescent="0.2">
      <c r="A39" s="60"/>
      <c r="B39" s="12"/>
      <c r="C39" s="12"/>
      <c r="D39" s="12"/>
      <c r="E39" s="12"/>
      <c r="F39" s="12"/>
      <c r="G39" s="12"/>
      <c r="H39" s="132" t="s">
        <v>95</v>
      </c>
      <c r="I39" s="96"/>
      <c r="J39" s="96"/>
      <c r="K39" s="90">
        <f>SUM(C8:P8)</f>
        <v>3.0208333333333335</v>
      </c>
      <c r="L39" s="91"/>
      <c r="M39" s="91" t="s">
        <v>78</v>
      </c>
      <c r="N39" s="97">
        <f>SUM(C25:P25)</f>
        <v>0</v>
      </c>
      <c r="O39" s="131"/>
      <c r="P39" s="30"/>
    </row>
    <row r="40" spans="1:16" x14ac:dyDescent="0.2">
      <c r="A40" s="60"/>
      <c r="B40" s="12"/>
      <c r="C40" s="12"/>
      <c r="D40" s="12"/>
      <c r="E40" s="12"/>
      <c r="F40" s="31"/>
      <c r="G40" s="12"/>
      <c r="H40" s="133"/>
      <c r="I40" s="91"/>
      <c r="J40" s="91"/>
      <c r="K40" s="91"/>
      <c r="L40" s="91"/>
      <c r="M40" s="91" t="s">
        <v>96</v>
      </c>
      <c r="N40" s="97">
        <f>SUM(C24:P24)</f>
        <v>0</v>
      </c>
      <c r="O40" s="131"/>
      <c r="P40" s="30"/>
    </row>
    <row r="41" spans="1:16" x14ac:dyDescent="0.2">
      <c r="A41" s="180" t="s">
        <v>97</v>
      </c>
      <c r="B41" s="33"/>
      <c r="C41" s="33"/>
      <c r="D41" s="33"/>
      <c r="E41" s="33"/>
      <c r="F41" s="33" t="s">
        <v>89</v>
      </c>
      <c r="G41" s="12"/>
      <c r="H41" s="134"/>
      <c r="I41" s="96"/>
      <c r="J41" s="95" t="s">
        <v>98</v>
      </c>
      <c r="K41" s="97">
        <f>(SUM(K36:K38)-(K39))</f>
        <v>-14.500000000000002</v>
      </c>
      <c r="L41" s="91"/>
      <c r="M41" s="94" t="s">
        <v>99</v>
      </c>
      <c r="N41" s="97">
        <f>SUM(C27:P27)</f>
        <v>3.0208333333333335</v>
      </c>
      <c r="O41" s="131"/>
      <c r="P41" s="30"/>
    </row>
    <row r="42" spans="1:16" ht="13.5" thickBot="1" x14ac:dyDescent="0.25">
      <c r="A42" s="60" t="s">
        <v>100</v>
      </c>
      <c r="B42" s="12"/>
      <c r="C42" s="12"/>
      <c r="D42" s="12"/>
      <c r="E42" s="12"/>
      <c r="F42" s="12"/>
      <c r="G42" s="12"/>
      <c r="H42" s="135"/>
      <c r="I42" s="136"/>
      <c r="J42" s="137" t="s">
        <v>101</v>
      </c>
      <c r="K42" s="138">
        <f>K78</f>
        <v>0</v>
      </c>
      <c r="L42" s="139"/>
      <c r="M42" s="139"/>
      <c r="N42" s="139"/>
      <c r="O42" s="140"/>
      <c r="P42" s="30"/>
    </row>
    <row r="43" spans="1:16" ht="13.5" thickBot="1" x14ac:dyDescent="0.25">
      <c r="A43" s="181"/>
      <c r="B43" s="37"/>
      <c r="C43" s="37"/>
      <c r="D43" s="37"/>
      <c r="E43" s="37"/>
      <c r="F43" s="37"/>
      <c r="G43" s="37"/>
      <c r="H43" s="37"/>
      <c r="I43" s="37"/>
      <c r="J43" s="37"/>
      <c r="K43" s="37"/>
      <c r="L43" s="37"/>
      <c r="M43" s="37"/>
      <c r="N43" s="37"/>
      <c r="O43" s="37"/>
      <c r="P43" s="38"/>
    </row>
    <row r="44" spans="1:16" ht="13.5" customHeight="1" x14ac:dyDescent="0.25">
      <c r="A44" s="155"/>
      <c r="B44" s="27"/>
      <c r="C44" s="156"/>
      <c r="D44" s="27"/>
      <c r="E44" s="27"/>
      <c r="F44" s="27"/>
      <c r="G44" s="157"/>
      <c r="H44" s="158"/>
      <c r="I44" s="159"/>
      <c r="J44" s="158"/>
      <c r="K44" s="160"/>
      <c r="L44" s="27"/>
      <c r="M44" s="27"/>
      <c r="N44" s="27"/>
      <c r="O44" s="27"/>
      <c r="P44" s="212"/>
    </row>
    <row r="45" spans="1:16" ht="13.5" customHeight="1" thickBot="1" x14ac:dyDescent="0.25">
      <c r="A45" s="12"/>
      <c r="B45" s="12"/>
      <c r="C45" s="12"/>
      <c r="D45" s="12"/>
      <c r="E45" s="12"/>
      <c r="F45" s="12"/>
      <c r="G45" s="12"/>
      <c r="H45" s="12"/>
      <c r="I45" s="12"/>
      <c r="J45" s="12"/>
      <c r="K45" s="12"/>
      <c r="L45" s="12"/>
      <c r="M45" s="12"/>
      <c r="N45" s="12"/>
      <c r="O45" s="12"/>
      <c r="P45" s="12"/>
    </row>
    <row r="46" spans="1:16" ht="19.5" thickTop="1" thickBot="1" x14ac:dyDescent="0.3">
      <c r="A46" s="3"/>
      <c r="B46" s="4"/>
      <c r="C46" s="5" t="s">
        <v>102</v>
      </c>
      <c r="D46" s="4"/>
      <c r="E46" s="4"/>
      <c r="F46" s="4"/>
      <c r="G46" s="6"/>
      <c r="H46" s="7"/>
      <c r="I46" s="8"/>
      <c r="J46" s="7"/>
      <c r="K46" s="9"/>
      <c r="L46" s="4"/>
      <c r="M46" s="4"/>
      <c r="N46" s="4"/>
      <c r="O46" s="4"/>
      <c r="P46" s="10"/>
    </row>
    <row r="47" spans="1:16" x14ac:dyDescent="0.2">
      <c r="A47" s="11"/>
      <c r="B47" s="12"/>
      <c r="C47" s="76" t="s">
        <v>36</v>
      </c>
      <c r="D47" s="196">
        <f>D2</f>
        <v>43156</v>
      </c>
      <c r="E47" s="83" t="s">
        <v>37</v>
      </c>
      <c r="F47" s="197"/>
      <c r="G47" s="79"/>
      <c r="H47" s="79"/>
      <c r="I47" s="79"/>
      <c r="J47" s="198"/>
      <c r="K47" s="79"/>
      <c r="L47" s="79"/>
      <c r="M47" s="79"/>
      <c r="N47" s="79"/>
      <c r="O47" s="79"/>
      <c r="P47" s="199"/>
    </row>
    <row r="48" spans="1:16" x14ac:dyDescent="0.2">
      <c r="A48" s="11"/>
      <c r="B48" s="12"/>
      <c r="C48" s="77" t="s">
        <v>40</v>
      </c>
      <c r="D48" s="271" t="str">
        <f>D3</f>
        <v>Your Name Goes here</v>
      </c>
      <c r="E48" s="201"/>
      <c r="F48" s="201"/>
      <c r="G48" s="80"/>
      <c r="H48" s="80"/>
      <c r="I48" s="81"/>
      <c r="J48" s="80"/>
      <c r="K48" s="80"/>
      <c r="L48" s="80"/>
      <c r="M48" s="80"/>
      <c r="N48" s="80"/>
      <c r="O48" s="80"/>
      <c r="P48" s="200"/>
    </row>
    <row r="49" spans="1:17" x14ac:dyDescent="0.2">
      <c r="A49" s="11"/>
      <c r="B49" s="12"/>
      <c r="C49" s="78" t="s">
        <v>126</v>
      </c>
      <c r="D49" s="271" t="str">
        <f>D4</f>
        <v>Pos no.</v>
      </c>
      <c r="E49" s="201"/>
      <c r="F49" s="201"/>
      <c r="G49" s="80"/>
      <c r="H49" s="201"/>
      <c r="I49" s="81"/>
      <c r="J49" s="81"/>
      <c r="K49" s="81"/>
      <c r="L49" s="80"/>
      <c r="M49" s="80"/>
      <c r="N49" s="80"/>
      <c r="O49" s="80"/>
      <c r="P49" s="200"/>
    </row>
    <row r="50" spans="1:17" ht="13.5" customHeight="1" x14ac:dyDescent="0.2">
      <c r="A50" s="11"/>
      <c r="B50" s="12"/>
      <c r="C50" s="77" t="s">
        <v>49</v>
      </c>
      <c r="D50" s="271" t="str">
        <f>D5</f>
        <v>Your Unit Name goes here</v>
      </c>
      <c r="E50" s="201"/>
      <c r="F50" s="201"/>
      <c r="G50" s="82"/>
      <c r="H50" s="82"/>
      <c r="I50" s="82"/>
      <c r="J50" s="82"/>
      <c r="K50" s="82"/>
      <c r="L50" s="82"/>
      <c r="M50" s="82"/>
      <c r="N50" s="82"/>
      <c r="O50" s="82"/>
      <c r="P50" s="202"/>
    </row>
    <row r="51" spans="1:17" x14ac:dyDescent="0.2">
      <c r="A51" s="11"/>
      <c r="B51" s="13"/>
      <c r="C51" s="84" t="s">
        <v>54</v>
      </c>
      <c r="D51" s="85" t="s">
        <v>55</v>
      </c>
      <c r="E51" s="85" t="s">
        <v>56</v>
      </c>
      <c r="F51" s="85" t="s">
        <v>57</v>
      </c>
      <c r="G51" s="85" t="s">
        <v>58</v>
      </c>
      <c r="H51" s="85" t="s">
        <v>59</v>
      </c>
      <c r="I51" s="85" t="s">
        <v>60</v>
      </c>
      <c r="J51" s="85" t="s">
        <v>54</v>
      </c>
      <c r="K51" s="85" t="s">
        <v>55</v>
      </c>
      <c r="L51" s="85" t="s">
        <v>56</v>
      </c>
      <c r="M51" s="85" t="s">
        <v>57</v>
      </c>
      <c r="N51" s="85" t="s">
        <v>58</v>
      </c>
      <c r="O51" s="85" t="s">
        <v>59</v>
      </c>
      <c r="P51" s="86" t="s">
        <v>60</v>
      </c>
    </row>
    <row r="52" spans="1:17" ht="13.5" thickBot="1" x14ac:dyDescent="0.25">
      <c r="A52" s="11"/>
      <c r="B52" s="13"/>
      <c r="C52" s="87">
        <f>C7</f>
        <v>43156</v>
      </c>
      <c r="D52" s="88">
        <f>$C$7+1</f>
        <v>43157</v>
      </c>
      <c r="E52" s="88">
        <f>$C$7+2</f>
        <v>43158</v>
      </c>
      <c r="F52" s="88">
        <f>$C$7+3</f>
        <v>43159</v>
      </c>
      <c r="G52" s="88">
        <f>$C$7+4</f>
        <v>43160</v>
      </c>
      <c r="H52" s="88">
        <f>$C$7+5</f>
        <v>43161</v>
      </c>
      <c r="I52" s="88">
        <f>$C$7+6</f>
        <v>43162</v>
      </c>
      <c r="J52" s="88">
        <f>$C$7+7</f>
        <v>43163</v>
      </c>
      <c r="K52" s="88">
        <f>$C$7+8</f>
        <v>43164</v>
      </c>
      <c r="L52" s="88">
        <f>$C$7+9</f>
        <v>43165</v>
      </c>
      <c r="M52" s="88">
        <f>$C$7+10</f>
        <v>43166</v>
      </c>
      <c r="N52" s="88">
        <f>$C$7+11</f>
        <v>43167</v>
      </c>
      <c r="O52" s="88">
        <f>$C$7+12</f>
        <v>43168</v>
      </c>
      <c r="P52" s="89">
        <f>$C$7+13</f>
        <v>43169</v>
      </c>
      <c r="Q52" s="1"/>
    </row>
    <row r="53" spans="1:17" ht="13.5" thickBot="1" x14ac:dyDescent="0.25">
      <c r="A53" s="206" t="s">
        <v>61</v>
      </c>
      <c r="B53" s="80"/>
      <c r="C53" s="203">
        <f>C8</f>
        <v>0</v>
      </c>
      <c r="D53" s="204">
        <f t="shared" ref="D53:P53" si="9">D8</f>
        <v>0</v>
      </c>
      <c r="E53" s="204">
        <f t="shared" si="9"/>
        <v>0.30208333333333331</v>
      </c>
      <c r="F53" s="204">
        <f t="shared" si="9"/>
        <v>0.30208333333333331</v>
      </c>
      <c r="G53" s="204">
        <f t="shared" si="9"/>
        <v>0.30208333333333331</v>
      </c>
      <c r="H53" s="204">
        <f t="shared" si="9"/>
        <v>0.30208333333333331</v>
      </c>
      <c r="I53" s="204">
        <f t="shared" si="9"/>
        <v>0.30208333333333331</v>
      </c>
      <c r="J53" s="204">
        <f t="shared" si="9"/>
        <v>0</v>
      </c>
      <c r="K53" s="204">
        <f t="shared" si="9"/>
        <v>0</v>
      </c>
      <c r="L53" s="204">
        <f t="shared" si="9"/>
        <v>0.30208333333333331</v>
      </c>
      <c r="M53" s="204">
        <f t="shared" si="9"/>
        <v>0.30208333333333331</v>
      </c>
      <c r="N53" s="204">
        <f t="shared" si="9"/>
        <v>0.30208333333333331</v>
      </c>
      <c r="O53" s="204">
        <f t="shared" si="9"/>
        <v>0.30208333333333331</v>
      </c>
      <c r="P53" s="205">
        <f t="shared" si="9"/>
        <v>0.30208333333333331</v>
      </c>
      <c r="Q53" s="1"/>
    </row>
    <row r="54" spans="1:17" hidden="1" x14ac:dyDescent="0.2">
      <c r="A54" s="11"/>
      <c r="B54" s="13" t="s">
        <v>103</v>
      </c>
      <c r="C54" s="16">
        <f t="shared" ref="C54:P54" si="10">C53*24</f>
        <v>0</v>
      </c>
      <c r="D54" s="16">
        <f t="shared" si="10"/>
        <v>0</v>
      </c>
      <c r="E54" s="16">
        <f t="shared" si="10"/>
        <v>7.25</v>
      </c>
      <c r="F54" s="16">
        <f t="shared" si="10"/>
        <v>7.25</v>
      </c>
      <c r="G54" s="16">
        <f t="shared" si="10"/>
        <v>7.25</v>
      </c>
      <c r="H54" s="16">
        <f t="shared" si="10"/>
        <v>7.25</v>
      </c>
      <c r="I54" s="16">
        <f t="shared" si="10"/>
        <v>7.25</v>
      </c>
      <c r="J54" s="16">
        <f t="shared" si="10"/>
        <v>0</v>
      </c>
      <c r="K54" s="16">
        <f t="shared" si="10"/>
        <v>0</v>
      </c>
      <c r="L54" s="16">
        <f t="shared" si="10"/>
        <v>7.25</v>
      </c>
      <c r="M54" s="16">
        <f t="shared" si="10"/>
        <v>7.25</v>
      </c>
      <c r="N54" s="16">
        <f t="shared" si="10"/>
        <v>7.25</v>
      </c>
      <c r="O54" s="16">
        <f t="shared" si="10"/>
        <v>7.25</v>
      </c>
      <c r="P54" s="17">
        <f t="shared" si="10"/>
        <v>7.25</v>
      </c>
      <c r="Q54" s="2"/>
    </row>
    <row r="55" spans="1:17" x14ac:dyDescent="0.2">
      <c r="A55" s="11"/>
      <c r="B55" s="13"/>
      <c r="C55" s="45"/>
      <c r="D55" s="45"/>
      <c r="E55" s="45"/>
      <c r="F55" s="45"/>
      <c r="G55" s="45"/>
      <c r="H55" s="45"/>
      <c r="I55" s="45"/>
      <c r="J55" s="45"/>
      <c r="K55" s="45"/>
      <c r="L55" s="45"/>
      <c r="M55" s="45"/>
      <c r="N55" s="45"/>
      <c r="O55" s="45"/>
      <c r="P55" s="17"/>
      <c r="Q55" s="2"/>
    </row>
    <row r="56" spans="1:17" x14ac:dyDescent="0.2">
      <c r="A56" s="18" t="s">
        <v>104</v>
      </c>
      <c r="B56" s="19" t="s">
        <v>63</v>
      </c>
      <c r="C56" s="20">
        <v>0</v>
      </c>
      <c r="D56" s="20">
        <v>0</v>
      </c>
      <c r="E56" s="20">
        <v>0</v>
      </c>
      <c r="F56" s="20">
        <v>0</v>
      </c>
      <c r="G56" s="20">
        <v>0</v>
      </c>
      <c r="H56" s="20">
        <v>0</v>
      </c>
      <c r="I56" s="20">
        <v>0</v>
      </c>
      <c r="J56" s="20">
        <v>0</v>
      </c>
      <c r="K56" s="20">
        <v>0</v>
      </c>
      <c r="L56" s="20">
        <v>0</v>
      </c>
      <c r="M56" s="20">
        <v>0</v>
      </c>
      <c r="N56" s="20">
        <v>0</v>
      </c>
      <c r="O56" s="20">
        <v>0</v>
      </c>
      <c r="P56" s="21">
        <v>0</v>
      </c>
    </row>
    <row r="57" spans="1:17" x14ac:dyDescent="0.2">
      <c r="A57" s="15" t="s">
        <v>105</v>
      </c>
      <c r="B57" s="19" t="s">
        <v>64</v>
      </c>
      <c r="C57" s="20">
        <v>0</v>
      </c>
      <c r="D57" s="20">
        <v>0</v>
      </c>
      <c r="E57" s="20">
        <v>0</v>
      </c>
      <c r="F57" s="20">
        <v>0</v>
      </c>
      <c r="G57" s="20">
        <v>0</v>
      </c>
      <c r="H57" s="20">
        <v>0</v>
      </c>
      <c r="I57" s="20">
        <v>0</v>
      </c>
      <c r="J57" s="20">
        <v>0</v>
      </c>
      <c r="K57" s="20">
        <v>0</v>
      </c>
      <c r="L57" s="20">
        <v>0</v>
      </c>
      <c r="M57" s="20">
        <v>0</v>
      </c>
      <c r="N57" s="20">
        <v>0</v>
      </c>
      <c r="O57" s="20">
        <v>0</v>
      </c>
      <c r="P57" s="21">
        <v>0</v>
      </c>
    </row>
    <row r="58" spans="1:17" x14ac:dyDescent="0.2">
      <c r="A58" s="11"/>
      <c r="B58" s="19" t="s">
        <v>63</v>
      </c>
      <c r="C58" s="20"/>
      <c r="D58" s="20"/>
      <c r="E58" s="20"/>
      <c r="F58" s="20"/>
      <c r="G58" s="20"/>
      <c r="H58" s="20"/>
      <c r="I58" s="20"/>
      <c r="J58" s="20"/>
      <c r="K58" s="20"/>
      <c r="L58" s="20"/>
      <c r="M58" s="20"/>
      <c r="N58" s="20"/>
      <c r="O58" s="20"/>
      <c r="P58" s="21"/>
    </row>
    <row r="59" spans="1:17" x14ac:dyDescent="0.2">
      <c r="A59" s="11"/>
      <c r="B59" s="19" t="s">
        <v>64</v>
      </c>
      <c r="C59" s="20"/>
      <c r="D59" s="20"/>
      <c r="E59" s="20"/>
      <c r="F59" s="20"/>
      <c r="G59" s="20"/>
      <c r="H59" s="20"/>
      <c r="I59" s="20"/>
      <c r="J59" s="20"/>
      <c r="K59" s="20"/>
      <c r="L59" s="20"/>
      <c r="M59" s="20"/>
      <c r="N59" s="20"/>
      <c r="O59" s="20"/>
      <c r="P59" s="21"/>
    </row>
    <row r="60" spans="1:17" ht="13.5" thickBot="1" x14ac:dyDescent="0.25">
      <c r="A60" s="46"/>
      <c r="B60" s="207" t="s">
        <v>65</v>
      </c>
      <c r="C60" s="208">
        <f t="shared" ref="C60:P60" si="11">(C57-C56)+(C59-C58)</f>
        <v>0</v>
      </c>
      <c r="D60" s="209">
        <f t="shared" si="11"/>
        <v>0</v>
      </c>
      <c r="E60" s="209">
        <f t="shared" si="11"/>
        <v>0</v>
      </c>
      <c r="F60" s="209">
        <f t="shared" si="11"/>
        <v>0</v>
      </c>
      <c r="G60" s="209">
        <f t="shared" si="11"/>
        <v>0</v>
      </c>
      <c r="H60" s="209">
        <f t="shared" si="11"/>
        <v>0</v>
      </c>
      <c r="I60" s="209">
        <f t="shared" si="11"/>
        <v>0</v>
      </c>
      <c r="J60" s="209">
        <f t="shared" si="11"/>
        <v>0</v>
      </c>
      <c r="K60" s="209">
        <f t="shared" si="11"/>
        <v>0</v>
      </c>
      <c r="L60" s="209">
        <f t="shared" si="11"/>
        <v>0</v>
      </c>
      <c r="M60" s="209">
        <f t="shared" si="11"/>
        <v>0</v>
      </c>
      <c r="N60" s="209">
        <f t="shared" si="11"/>
        <v>0</v>
      </c>
      <c r="O60" s="209">
        <f t="shared" si="11"/>
        <v>0</v>
      </c>
      <c r="P60" s="92">
        <f t="shared" si="11"/>
        <v>0</v>
      </c>
    </row>
    <row r="61" spans="1:17" x14ac:dyDescent="0.2">
      <c r="A61" s="11"/>
      <c r="B61" s="13"/>
      <c r="C61" s="44"/>
      <c r="D61" s="44"/>
      <c r="E61" s="44"/>
      <c r="F61" s="44"/>
      <c r="G61" s="44"/>
      <c r="H61" s="44"/>
      <c r="I61" s="44"/>
      <c r="J61" s="44"/>
      <c r="K61" s="44"/>
      <c r="L61" s="44"/>
      <c r="M61" s="44"/>
      <c r="N61" s="44"/>
      <c r="O61" s="44"/>
      <c r="P61" s="47"/>
    </row>
    <row r="62" spans="1:17" x14ac:dyDescent="0.2">
      <c r="A62" s="18" t="s">
        <v>106</v>
      </c>
      <c r="B62" s="61"/>
      <c r="C62" s="67">
        <v>0</v>
      </c>
      <c r="D62" s="67">
        <v>0</v>
      </c>
      <c r="E62" s="67">
        <v>0</v>
      </c>
      <c r="F62" s="67">
        <v>0</v>
      </c>
      <c r="G62" s="67">
        <v>0</v>
      </c>
      <c r="H62" s="67">
        <v>0</v>
      </c>
      <c r="I62" s="67">
        <v>0</v>
      </c>
      <c r="J62" s="67">
        <v>0</v>
      </c>
      <c r="K62" s="67">
        <v>0</v>
      </c>
      <c r="L62" s="67">
        <v>0</v>
      </c>
      <c r="M62" s="67">
        <v>0</v>
      </c>
      <c r="N62" s="67">
        <v>0</v>
      </c>
      <c r="O62" s="67">
        <v>0</v>
      </c>
      <c r="P62" s="68">
        <v>0</v>
      </c>
    </row>
    <row r="63" spans="1:17" x14ac:dyDescent="0.2">
      <c r="A63" s="62" t="s">
        <v>107</v>
      </c>
      <c r="B63" s="63"/>
      <c r="C63" s="67">
        <f t="shared" ref="C63:P63" si="12">(C60-C62)</f>
        <v>0</v>
      </c>
      <c r="D63" s="67">
        <f t="shared" si="12"/>
        <v>0</v>
      </c>
      <c r="E63" s="67">
        <f t="shared" si="12"/>
        <v>0</v>
      </c>
      <c r="F63" s="67">
        <f t="shared" si="12"/>
        <v>0</v>
      </c>
      <c r="G63" s="67">
        <f t="shared" si="12"/>
        <v>0</v>
      </c>
      <c r="H63" s="67">
        <f t="shared" si="12"/>
        <v>0</v>
      </c>
      <c r="I63" s="67">
        <f t="shared" si="12"/>
        <v>0</v>
      </c>
      <c r="J63" s="67">
        <f t="shared" si="12"/>
        <v>0</v>
      </c>
      <c r="K63" s="67">
        <f t="shared" si="12"/>
        <v>0</v>
      </c>
      <c r="L63" s="67">
        <f t="shared" si="12"/>
        <v>0</v>
      </c>
      <c r="M63" s="67">
        <f t="shared" si="12"/>
        <v>0</v>
      </c>
      <c r="N63" s="67">
        <f t="shared" si="12"/>
        <v>0</v>
      </c>
      <c r="O63" s="67">
        <f t="shared" si="12"/>
        <v>0</v>
      </c>
      <c r="P63" s="68">
        <f t="shared" si="12"/>
        <v>0</v>
      </c>
    </row>
    <row r="64" spans="1:17" x14ac:dyDescent="0.2">
      <c r="A64" s="11"/>
      <c r="B64" s="12"/>
      <c r="C64" s="69"/>
      <c r="D64" s="69"/>
      <c r="E64" s="69"/>
      <c r="F64" s="69"/>
      <c r="G64" s="69"/>
      <c r="H64" s="69"/>
      <c r="I64" s="69"/>
      <c r="J64" s="69"/>
      <c r="K64" s="69"/>
      <c r="L64" s="69"/>
      <c r="M64" s="69"/>
      <c r="N64" s="69"/>
      <c r="O64" s="69"/>
      <c r="P64" s="70"/>
    </row>
    <row r="65" spans="1:16" x14ac:dyDescent="0.2">
      <c r="A65" s="64" t="s">
        <v>108</v>
      </c>
      <c r="B65" s="51"/>
      <c r="C65" s="71"/>
      <c r="D65" s="71"/>
      <c r="E65" s="71"/>
      <c r="F65" s="71"/>
      <c r="G65" s="71"/>
      <c r="H65" s="71"/>
      <c r="I65" s="71"/>
      <c r="J65" s="71"/>
      <c r="K65" s="71"/>
      <c r="L65" s="71"/>
      <c r="M65" s="71"/>
      <c r="N65" s="71"/>
      <c r="O65" s="71"/>
      <c r="P65" s="72"/>
    </row>
    <row r="66" spans="1:16" x14ac:dyDescent="0.2">
      <c r="A66" s="65" t="s">
        <v>109</v>
      </c>
      <c r="B66" s="48" t="s">
        <v>110</v>
      </c>
      <c r="C66" s="73"/>
      <c r="D66" s="73"/>
      <c r="E66" s="73"/>
      <c r="F66" s="73"/>
      <c r="G66" s="73"/>
      <c r="H66" s="73"/>
      <c r="I66" s="73"/>
      <c r="J66" s="73"/>
      <c r="K66" s="73"/>
      <c r="L66" s="73"/>
      <c r="M66" s="73"/>
      <c r="N66" s="73"/>
      <c r="O66" s="73"/>
      <c r="P66" s="74"/>
    </row>
    <row r="67" spans="1:16" x14ac:dyDescent="0.2">
      <c r="A67" s="66" t="s">
        <v>111</v>
      </c>
      <c r="B67" s="49" t="s">
        <v>112</v>
      </c>
      <c r="C67" s="73"/>
      <c r="D67" s="73"/>
      <c r="E67" s="73"/>
      <c r="F67" s="73"/>
      <c r="G67" s="73"/>
      <c r="H67" s="73"/>
      <c r="I67" s="73"/>
      <c r="J67" s="73"/>
      <c r="K67" s="73"/>
      <c r="L67" s="73"/>
      <c r="M67" s="73"/>
      <c r="N67" s="73"/>
      <c r="O67" s="73"/>
      <c r="P67" s="74"/>
    </row>
    <row r="68" spans="1:16" x14ac:dyDescent="0.2">
      <c r="A68" s="66" t="s">
        <v>113</v>
      </c>
      <c r="B68" s="49" t="s">
        <v>114</v>
      </c>
      <c r="C68" s="73"/>
      <c r="D68" s="73"/>
      <c r="E68" s="73"/>
      <c r="F68" s="73"/>
      <c r="G68" s="73"/>
      <c r="H68" s="73"/>
      <c r="I68" s="73"/>
      <c r="J68" s="73"/>
      <c r="K68" s="73"/>
      <c r="L68" s="73"/>
      <c r="M68" s="73"/>
      <c r="N68" s="73"/>
      <c r="O68" s="73"/>
      <c r="P68" s="75"/>
    </row>
    <row r="69" spans="1:16" x14ac:dyDescent="0.2">
      <c r="A69" s="62" t="s">
        <v>115</v>
      </c>
      <c r="B69" s="50"/>
      <c r="C69" s="210">
        <f t="shared" ref="C69:P69" si="13">(C66*1.5)+(C67*2)+(C68*2.5)</f>
        <v>0</v>
      </c>
      <c r="D69" s="210">
        <f t="shared" si="13"/>
        <v>0</v>
      </c>
      <c r="E69" s="210">
        <f t="shared" si="13"/>
        <v>0</v>
      </c>
      <c r="F69" s="210">
        <f t="shared" si="13"/>
        <v>0</v>
      </c>
      <c r="G69" s="210">
        <f t="shared" si="13"/>
        <v>0</v>
      </c>
      <c r="H69" s="210">
        <f t="shared" si="13"/>
        <v>0</v>
      </c>
      <c r="I69" s="210">
        <f t="shared" si="13"/>
        <v>0</v>
      </c>
      <c r="J69" s="210">
        <f t="shared" si="13"/>
        <v>0</v>
      </c>
      <c r="K69" s="210">
        <f t="shared" si="13"/>
        <v>0</v>
      </c>
      <c r="L69" s="210">
        <f t="shared" si="13"/>
        <v>0</v>
      </c>
      <c r="M69" s="210">
        <f t="shared" si="13"/>
        <v>0</v>
      </c>
      <c r="N69" s="210">
        <f t="shared" si="13"/>
        <v>0</v>
      </c>
      <c r="O69" s="210">
        <f t="shared" si="13"/>
        <v>0</v>
      </c>
      <c r="P69" s="211">
        <f t="shared" si="13"/>
        <v>0</v>
      </c>
    </row>
    <row r="70" spans="1:16" x14ac:dyDescent="0.2">
      <c r="A70" s="11"/>
      <c r="B70" s="12"/>
      <c r="C70" s="12"/>
      <c r="D70" s="12"/>
      <c r="E70" s="12"/>
      <c r="F70" s="12"/>
      <c r="G70" s="12"/>
      <c r="H70" s="12"/>
      <c r="I70" s="12"/>
      <c r="J70" s="12"/>
      <c r="K70" s="12"/>
      <c r="L70" s="12"/>
      <c r="M70" s="12"/>
      <c r="N70" s="12"/>
      <c r="O70" s="12"/>
      <c r="P70" s="14"/>
    </row>
    <row r="71" spans="1:16" ht="13.5" thickBot="1" x14ac:dyDescent="0.25">
      <c r="A71" s="11"/>
      <c r="B71" s="42"/>
      <c r="C71" s="12"/>
      <c r="D71" s="12"/>
      <c r="E71" s="12"/>
      <c r="F71" s="12"/>
      <c r="G71" s="12"/>
      <c r="H71" s="12"/>
      <c r="I71" s="12"/>
      <c r="J71" s="12"/>
      <c r="K71" s="12"/>
      <c r="L71" s="12"/>
      <c r="M71" s="12"/>
      <c r="N71" s="12"/>
      <c r="O71" s="12"/>
      <c r="P71" s="14"/>
    </row>
    <row r="72" spans="1:16" x14ac:dyDescent="0.2">
      <c r="A72" s="11"/>
      <c r="B72" s="12"/>
      <c r="C72" s="12"/>
      <c r="D72" s="12"/>
      <c r="E72" s="12"/>
      <c r="F72" s="31"/>
      <c r="G72" s="12"/>
      <c r="H72" s="26"/>
      <c r="I72" s="27"/>
      <c r="J72" s="27"/>
      <c r="K72" s="27"/>
      <c r="L72" s="28"/>
      <c r="M72" s="12"/>
      <c r="N72" s="12"/>
      <c r="O72" s="12"/>
      <c r="P72" s="14"/>
    </row>
    <row r="73" spans="1:16" x14ac:dyDescent="0.2">
      <c r="A73" s="32" t="s">
        <v>88</v>
      </c>
      <c r="B73" s="33"/>
      <c r="C73" s="33"/>
      <c r="D73" s="33"/>
      <c r="E73" s="33"/>
      <c r="F73" s="12" t="s">
        <v>89</v>
      </c>
      <c r="G73" s="12"/>
      <c r="H73" s="43" t="s">
        <v>116</v>
      </c>
      <c r="I73" s="12"/>
      <c r="J73" s="12"/>
      <c r="K73" s="13"/>
      <c r="L73" s="30"/>
      <c r="M73" s="12"/>
      <c r="N73" s="12"/>
      <c r="O73" s="12"/>
      <c r="P73" s="14"/>
    </row>
    <row r="74" spans="1:16" x14ac:dyDescent="0.2">
      <c r="A74" s="11" t="s">
        <v>117</v>
      </c>
      <c r="B74" s="12"/>
      <c r="C74" s="12"/>
      <c r="D74" s="12"/>
      <c r="E74" s="12"/>
      <c r="F74" s="12"/>
      <c r="G74" s="12"/>
      <c r="H74" s="29"/>
      <c r="I74" s="12"/>
      <c r="J74" s="12"/>
      <c r="K74" s="12"/>
      <c r="L74" s="30"/>
      <c r="M74" s="12"/>
      <c r="N74" s="12"/>
      <c r="O74" s="12"/>
      <c r="P74" s="14"/>
    </row>
    <row r="75" spans="1:16" x14ac:dyDescent="0.2">
      <c r="A75" s="11"/>
      <c r="B75" s="12"/>
      <c r="C75" s="12"/>
      <c r="D75" s="12"/>
      <c r="E75" s="12"/>
      <c r="F75" s="12"/>
      <c r="G75" s="12"/>
      <c r="H75" s="34" t="s">
        <v>118</v>
      </c>
      <c r="I75" s="12"/>
      <c r="J75" s="12"/>
      <c r="K75" s="52">
        <f>L4</f>
        <v>0</v>
      </c>
      <c r="L75" s="30"/>
      <c r="M75" s="12"/>
      <c r="N75" s="12"/>
      <c r="O75" s="12"/>
      <c r="P75" s="14"/>
    </row>
    <row r="76" spans="1:16" x14ac:dyDescent="0.2">
      <c r="A76" s="11"/>
      <c r="B76" s="12"/>
      <c r="C76" s="12"/>
      <c r="D76" s="12"/>
      <c r="E76" s="12"/>
      <c r="F76" s="12"/>
      <c r="G76" s="12"/>
      <c r="H76" s="34" t="s">
        <v>119</v>
      </c>
      <c r="I76" s="12"/>
      <c r="J76" s="12"/>
      <c r="K76" s="52">
        <f>SUM(C69:P69)</f>
        <v>0</v>
      </c>
      <c r="L76" s="30"/>
      <c r="M76" s="12"/>
      <c r="N76" s="12"/>
      <c r="O76" s="12"/>
      <c r="P76" s="14"/>
    </row>
    <row r="77" spans="1:16" x14ac:dyDescent="0.2">
      <c r="A77" s="11"/>
      <c r="B77" s="12"/>
      <c r="C77" s="12"/>
      <c r="D77" s="12"/>
      <c r="E77" s="12"/>
      <c r="F77" s="31"/>
      <c r="G77" s="12"/>
      <c r="H77" s="34" t="s">
        <v>120</v>
      </c>
      <c r="I77" s="12"/>
      <c r="J77" s="12"/>
      <c r="K77" s="52">
        <f>N39</f>
        <v>0</v>
      </c>
      <c r="L77" s="30"/>
      <c r="M77" s="12"/>
      <c r="N77" s="12"/>
      <c r="O77" s="12"/>
      <c r="P77" s="14"/>
    </row>
    <row r="78" spans="1:16" x14ac:dyDescent="0.2">
      <c r="A78" s="32" t="s">
        <v>121</v>
      </c>
      <c r="B78" s="33"/>
      <c r="C78" s="33"/>
      <c r="D78" s="33"/>
      <c r="E78" s="33"/>
      <c r="F78" s="33" t="s">
        <v>89</v>
      </c>
      <c r="G78" s="12"/>
      <c r="H78" s="34" t="s">
        <v>122</v>
      </c>
      <c r="I78" s="12"/>
      <c r="J78" s="12"/>
      <c r="K78" s="52">
        <f>K75+K76-K77</f>
        <v>0</v>
      </c>
      <c r="L78" s="30"/>
      <c r="M78" s="12"/>
      <c r="N78" s="12"/>
      <c r="O78" s="12"/>
      <c r="P78" s="14"/>
    </row>
    <row r="79" spans="1:16" x14ac:dyDescent="0.2">
      <c r="A79" s="11" t="s">
        <v>100</v>
      </c>
      <c r="B79" s="12"/>
      <c r="C79" s="12"/>
      <c r="D79" s="12"/>
      <c r="E79" s="12"/>
      <c r="F79" s="12"/>
      <c r="G79" s="12"/>
      <c r="H79" s="29"/>
      <c r="I79" s="12"/>
      <c r="J79" s="12"/>
      <c r="K79" s="54"/>
      <c r="L79" s="30"/>
      <c r="M79" s="12"/>
      <c r="N79" s="12"/>
      <c r="O79" s="12"/>
      <c r="P79" s="14"/>
    </row>
    <row r="80" spans="1:16" x14ac:dyDescent="0.2">
      <c r="A80" s="11"/>
      <c r="B80" s="12"/>
      <c r="C80" s="12"/>
      <c r="D80" s="12"/>
      <c r="E80" s="12"/>
      <c r="F80" s="12"/>
      <c r="G80" s="12"/>
      <c r="H80" s="55" t="s">
        <v>123</v>
      </c>
      <c r="I80" s="12"/>
      <c r="J80" s="12"/>
      <c r="K80" s="52">
        <f>SUM(C62:P62)</f>
        <v>0</v>
      </c>
      <c r="L80" s="30"/>
      <c r="M80" s="12"/>
      <c r="N80" s="12"/>
      <c r="O80" s="12"/>
      <c r="P80" s="14"/>
    </row>
    <row r="81" spans="1:16" ht="13.5" thickBot="1" x14ac:dyDescent="0.25">
      <c r="A81" s="11"/>
      <c r="B81" s="12"/>
      <c r="C81" s="12"/>
      <c r="D81" s="12"/>
      <c r="E81" s="12"/>
      <c r="F81" s="12"/>
      <c r="G81" s="12"/>
      <c r="H81" s="36"/>
      <c r="I81" s="37"/>
      <c r="J81" s="37"/>
      <c r="K81" s="37"/>
      <c r="L81" s="38"/>
      <c r="M81" s="12"/>
      <c r="N81" s="12"/>
      <c r="O81" s="12"/>
      <c r="P81" s="14"/>
    </row>
    <row r="82" spans="1:16" ht="13.5" thickBot="1" x14ac:dyDescent="0.25">
      <c r="A82" s="39"/>
      <c r="B82" s="40"/>
      <c r="C82" s="40"/>
      <c r="D82" s="40"/>
      <c r="E82" s="40"/>
      <c r="F82" s="40"/>
      <c r="G82" s="40"/>
      <c r="H82" s="40"/>
      <c r="I82" s="40"/>
      <c r="J82" s="40"/>
      <c r="K82" s="40"/>
      <c r="L82" s="40"/>
      <c r="M82" s="40"/>
      <c r="N82" s="40"/>
      <c r="O82" s="40"/>
      <c r="P82" s="41"/>
    </row>
    <row r="83" spans="1:16" ht="13.5" thickTop="1" x14ac:dyDescent="0.2"/>
    <row r="85" spans="1:16" x14ac:dyDescent="0.2">
      <c r="D85" s="56"/>
    </row>
    <row r="86" spans="1:16" x14ac:dyDescent="0.2">
      <c r="D86" s="56"/>
    </row>
    <row r="87" spans="1:16" x14ac:dyDescent="0.2">
      <c r="D87" s="56"/>
    </row>
    <row r="88" spans="1:16" x14ac:dyDescent="0.2">
      <c r="D88" s="56"/>
    </row>
    <row r="89" spans="1:16" x14ac:dyDescent="0.2">
      <c r="D89" s="56"/>
    </row>
  </sheetData>
  <sheetProtection algorithmName="SHA-512" hashValue="/5ZErXVkGW8uveZC1j3mdNLXzP+311jaa2KWsniSHTabdxR8eki0yF69yTCJXhJiQXk6mPjKYOlc+0q2Zf6yAw==" saltValue="R1+q8khybv6P2OT606627Q==" spinCount="100000" sheet="1" objects="1" scenarios="1"/>
  <mergeCells count="7">
    <mergeCell ref="D3:G3"/>
    <mergeCell ref="D5:G5"/>
    <mergeCell ref="M2:P2"/>
    <mergeCell ref="J34:M34"/>
    <mergeCell ref="M3:P3"/>
    <mergeCell ref="M4:P4"/>
    <mergeCell ref="M5:P5"/>
  </mergeCells>
  <phoneticPr fontId="0" type="noConversion"/>
  <hyperlinks>
    <hyperlink ref="M4:M5" r:id="rId1" display="     View Leave and " xr:uid="{FE498FE5-0697-4076-B690-0515E5874EC0}"/>
    <hyperlink ref="M3" r:id="rId2" display="ESS to apply for Leave" xr:uid="{7E9DFE27-2BB6-4822-85BA-176377AE5BFD}"/>
    <hyperlink ref="M4" r:id="rId3" display="View Leave, Attendance and " xr:uid="{02340FA0-E497-483A-8A25-58EBADEC33EF}"/>
    <hyperlink ref="M5" r:id="rId4" display="Overtime Policies (HUPP 5.6)" xr:uid="{AC795A79-D04C-422C-A953-692BE3BA1BC1}"/>
    <hyperlink ref="M4:P4" r:id="rId5" display="Leave Entitlements" xr:uid="{B09F3AD4-0174-420B-929B-63B6823C7CD3}"/>
    <hyperlink ref="M5:P5" r:id="rId6" display="Attendance, Hours of Work and Overtime Procedures" xr:uid="{4CFC81A5-B96E-4B21-8075-87D6B8455C45}"/>
    <hyperlink ref="M3:P3" r:id="rId7" display="Workday to apply for Leave" xr:uid="{14280EE8-950F-4D20-A0DD-4A16A5968B9D}"/>
  </hyperlinks>
  <pageMargins left="0.2" right="0.23" top="0.37" bottom="0.2" header="0.35" footer="0.2"/>
  <pageSetup paperSize="9" scale="94" fitToHeight="2" orientation="landscape" horizontalDpi="4294967295" verticalDpi="4294967295" r:id="rId8"/>
  <headerFooter alignWithMargins="0"/>
  <rowBreaks count="1" manualBreakCount="1">
    <brk id="44" max="16383" man="1"/>
  </rowBreaks>
  <drawing r:id="rId9"/>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tabColor theme="5"/>
    <pageSetUpPr autoPageBreaks="0"/>
  </sheetPr>
  <dimension ref="A1:Q89"/>
  <sheetViews>
    <sheetView zoomScaleNormal="100" workbookViewId="0">
      <selection sqref="A1:XFD1048576"/>
    </sheetView>
  </sheetViews>
  <sheetFormatPr defaultColWidth="11.42578125" defaultRowHeight="12.75" x14ac:dyDescent="0.2"/>
  <sheetData>
    <row r="1" spans="1:17" ht="22.5" customHeight="1" x14ac:dyDescent="0.25">
      <c r="A1" s="155"/>
      <c r="B1" s="27"/>
      <c r="C1" s="156" t="s">
        <v>0</v>
      </c>
      <c r="D1" s="27"/>
      <c r="E1" s="27"/>
      <c r="F1" s="27"/>
      <c r="G1" s="157"/>
      <c r="H1" s="158"/>
      <c r="I1" s="159"/>
      <c r="J1" s="158"/>
      <c r="K1" s="160"/>
      <c r="L1" s="27"/>
      <c r="M1" s="27"/>
      <c r="N1" s="27"/>
      <c r="O1" s="27"/>
      <c r="P1" s="28"/>
    </row>
    <row r="2" spans="1:17" ht="12.75" customHeight="1" x14ac:dyDescent="0.2">
      <c r="A2" s="60"/>
      <c r="B2" s="12"/>
      <c r="C2" s="184" t="s">
        <v>36</v>
      </c>
      <c r="D2" s="185">
        <f>SUM('26Feb-11Mar'!D2,14)</f>
        <v>43170</v>
      </c>
      <c r="E2" s="186" t="s">
        <v>37</v>
      </c>
      <c r="F2" s="187"/>
      <c r="G2" s="188"/>
      <c r="H2" s="189" t="s">
        <v>38</v>
      </c>
      <c r="I2" s="190"/>
      <c r="J2" s="190"/>
      <c r="K2" s="190"/>
      <c r="L2" s="191">
        <f>+'26Feb-11Mar'!K41</f>
        <v>-14.500000000000002</v>
      </c>
      <c r="M2" s="306" t="s">
        <v>39</v>
      </c>
      <c r="N2" s="307"/>
      <c r="O2" s="307"/>
      <c r="P2" s="308"/>
    </row>
    <row r="3" spans="1:17" ht="12.75" customHeight="1" x14ac:dyDescent="0.2">
      <c r="A3" s="60"/>
      <c r="B3" s="12"/>
      <c r="C3" s="118" t="s">
        <v>40</v>
      </c>
      <c r="D3" s="302" t="str">
        <f>+'26Feb-11Mar'!D3</f>
        <v>Your Name Goes here</v>
      </c>
      <c r="E3" s="303"/>
      <c r="F3" s="303"/>
      <c r="G3" s="304"/>
      <c r="H3" s="122"/>
      <c r="I3" s="120"/>
      <c r="J3" s="120"/>
      <c r="K3" s="120"/>
      <c r="L3" s="121"/>
      <c r="M3" s="309" t="s">
        <v>42</v>
      </c>
      <c r="N3" s="310"/>
      <c r="O3" s="310"/>
      <c r="P3" s="311"/>
    </row>
    <row r="4" spans="1:17" x14ac:dyDescent="0.2">
      <c r="A4" s="60"/>
      <c r="B4" s="12"/>
      <c r="C4" s="118" t="s">
        <v>43</v>
      </c>
      <c r="D4" s="149" t="str">
        <f>+'26Feb-11Mar'!D4</f>
        <v>Pos no.</v>
      </c>
      <c r="E4" s="150"/>
      <c r="F4" s="214" t="s">
        <v>45</v>
      </c>
      <c r="G4" s="151" t="str">
        <f>'26Feb-11Mar'!G4</f>
        <v>Emp ID</v>
      </c>
      <c r="H4" s="122" t="s">
        <v>47</v>
      </c>
      <c r="I4" s="122"/>
      <c r="J4" s="120"/>
      <c r="K4" s="120"/>
      <c r="L4" s="123">
        <f>'26Feb-11Mar'!K78</f>
        <v>0</v>
      </c>
      <c r="M4" s="309" t="s">
        <v>48</v>
      </c>
      <c r="N4" s="310"/>
      <c r="O4" s="310"/>
      <c r="P4" s="311"/>
    </row>
    <row r="5" spans="1:17" ht="13.5" customHeight="1" x14ac:dyDescent="0.2">
      <c r="A5" s="60"/>
      <c r="B5" s="12"/>
      <c r="C5" s="192" t="s">
        <v>49</v>
      </c>
      <c r="D5" s="315" t="str">
        <f>+'26Feb-11Mar'!D5</f>
        <v>Your Unit Name goes here</v>
      </c>
      <c r="E5" s="316"/>
      <c r="F5" s="316"/>
      <c r="G5" s="317"/>
      <c r="H5" s="193" t="s">
        <v>51</v>
      </c>
      <c r="I5" s="193"/>
      <c r="J5" s="194"/>
      <c r="K5" s="194"/>
      <c r="L5" s="195" t="str">
        <f>'26Feb-11Mar'!L5</f>
        <v>FLEX</v>
      </c>
      <c r="M5" s="312" t="s">
        <v>53</v>
      </c>
      <c r="N5" s="313"/>
      <c r="O5" s="313"/>
      <c r="P5" s="314"/>
    </row>
    <row r="6" spans="1:17" x14ac:dyDescent="0.2">
      <c r="A6" s="60"/>
      <c r="B6" s="13"/>
      <c r="C6" s="182" t="s">
        <v>54</v>
      </c>
      <c r="D6" s="146" t="s">
        <v>55</v>
      </c>
      <c r="E6" s="146" t="s">
        <v>56</v>
      </c>
      <c r="F6" s="146" t="s">
        <v>57</v>
      </c>
      <c r="G6" s="146" t="s">
        <v>58</v>
      </c>
      <c r="H6" s="146" t="s">
        <v>59</v>
      </c>
      <c r="I6" s="146" t="s">
        <v>60</v>
      </c>
      <c r="J6" s="146" t="s">
        <v>54</v>
      </c>
      <c r="K6" s="146" t="s">
        <v>55</v>
      </c>
      <c r="L6" s="146" t="s">
        <v>56</v>
      </c>
      <c r="M6" s="146" t="s">
        <v>57</v>
      </c>
      <c r="N6" s="146" t="s">
        <v>58</v>
      </c>
      <c r="O6" s="146" t="s">
        <v>59</v>
      </c>
      <c r="P6" s="183" t="s">
        <v>60</v>
      </c>
    </row>
    <row r="7" spans="1:17" ht="13.5" thickBot="1" x14ac:dyDescent="0.25">
      <c r="A7" s="60"/>
      <c r="B7" s="13"/>
      <c r="C7" s="114">
        <f>D2</f>
        <v>43170</v>
      </c>
      <c r="D7" s="115">
        <f>$C$7+1</f>
        <v>43171</v>
      </c>
      <c r="E7" s="115">
        <f>$C$7+2</f>
        <v>43172</v>
      </c>
      <c r="F7" s="115">
        <f>$C$7+3</f>
        <v>43173</v>
      </c>
      <c r="G7" s="115">
        <f>$C$7+4</f>
        <v>43174</v>
      </c>
      <c r="H7" s="115">
        <f>$C$7+5</f>
        <v>43175</v>
      </c>
      <c r="I7" s="115">
        <f>$C$7+6</f>
        <v>43176</v>
      </c>
      <c r="J7" s="115">
        <f>$C$7+7</f>
        <v>43177</v>
      </c>
      <c r="K7" s="115">
        <f>$C$7+8</f>
        <v>43178</v>
      </c>
      <c r="L7" s="115">
        <f>$C$7+9</f>
        <v>43179</v>
      </c>
      <c r="M7" s="115">
        <f>$C$7+10</f>
        <v>43180</v>
      </c>
      <c r="N7" s="115">
        <f>$C$7+11</f>
        <v>43181</v>
      </c>
      <c r="O7" s="115">
        <f>$C$7+12</f>
        <v>43182</v>
      </c>
      <c r="P7" s="162">
        <f>$C$7+13</f>
        <v>43183</v>
      </c>
      <c r="Q7" s="1"/>
    </row>
    <row r="8" spans="1:17" ht="13.5" thickBot="1" x14ac:dyDescent="0.25">
      <c r="A8" s="118" t="s">
        <v>61</v>
      </c>
      <c r="B8" s="120"/>
      <c r="C8" s="220">
        <f>'26Feb-11Mar'!C8</f>
        <v>0</v>
      </c>
      <c r="D8" s="227">
        <f>'26Feb-11Mar'!D8</f>
        <v>0</v>
      </c>
      <c r="E8" s="230">
        <f>'26Feb-11Mar'!E8</f>
        <v>0.30208333333333331</v>
      </c>
      <c r="F8" s="228">
        <f>'26Feb-11Mar'!F8</f>
        <v>0.30208333333333331</v>
      </c>
      <c r="G8" s="230">
        <f>'26Feb-11Mar'!G8</f>
        <v>0.30208333333333331</v>
      </c>
      <c r="H8" s="228">
        <f>'26Feb-11Mar'!H8</f>
        <v>0.30208333333333331</v>
      </c>
      <c r="I8" s="230">
        <f>'26Feb-11Mar'!I8</f>
        <v>0.30208333333333331</v>
      </c>
      <c r="J8" s="227">
        <f>'26Feb-11Mar'!J8</f>
        <v>0</v>
      </c>
      <c r="K8" s="227">
        <f>'26Feb-11Mar'!K8</f>
        <v>0</v>
      </c>
      <c r="L8" s="230">
        <f>'26Feb-11Mar'!L8</f>
        <v>0.30208333333333331</v>
      </c>
      <c r="M8" s="228">
        <f>'26Feb-11Mar'!M8</f>
        <v>0.30208333333333331</v>
      </c>
      <c r="N8" s="230">
        <f>'26Feb-11Mar'!N8</f>
        <v>0.30208333333333331</v>
      </c>
      <c r="O8" s="228">
        <f>'26Feb-11Mar'!O8</f>
        <v>0.30208333333333331</v>
      </c>
      <c r="P8" s="230">
        <f>'26Feb-11Mar'!P8</f>
        <v>0.30208333333333331</v>
      </c>
      <c r="Q8" s="1"/>
    </row>
    <row r="9" spans="1:17" x14ac:dyDescent="0.2">
      <c r="A9" s="163" t="s">
        <v>62</v>
      </c>
      <c r="B9" s="98" t="s">
        <v>63</v>
      </c>
      <c r="C9" s="221">
        <v>0</v>
      </c>
      <c r="D9" s="221">
        <v>0</v>
      </c>
      <c r="E9" s="231">
        <v>0</v>
      </c>
      <c r="F9" s="229">
        <v>0</v>
      </c>
      <c r="G9" s="231">
        <v>0</v>
      </c>
      <c r="H9" s="229">
        <v>0</v>
      </c>
      <c r="I9" s="231">
        <v>0</v>
      </c>
      <c r="J9" s="221">
        <v>0</v>
      </c>
      <c r="K9" s="221">
        <v>0</v>
      </c>
      <c r="L9" s="231">
        <v>0</v>
      </c>
      <c r="M9" s="229">
        <v>0</v>
      </c>
      <c r="N9" s="231">
        <v>0</v>
      </c>
      <c r="O9" s="229">
        <v>0</v>
      </c>
      <c r="P9" s="231">
        <v>0</v>
      </c>
    </row>
    <row r="10" spans="1:17" x14ac:dyDescent="0.2">
      <c r="A10" s="164"/>
      <c r="B10" s="98" t="s">
        <v>64</v>
      </c>
      <c r="C10" s="221">
        <v>0</v>
      </c>
      <c r="D10" s="221">
        <v>0</v>
      </c>
      <c r="E10" s="231">
        <v>0</v>
      </c>
      <c r="F10" s="229">
        <v>0</v>
      </c>
      <c r="G10" s="231">
        <v>0</v>
      </c>
      <c r="H10" s="229">
        <v>0</v>
      </c>
      <c r="I10" s="231">
        <v>0</v>
      </c>
      <c r="J10" s="221">
        <v>0</v>
      </c>
      <c r="K10" s="221">
        <v>0</v>
      </c>
      <c r="L10" s="231">
        <v>0</v>
      </c>
      <c r="M10" s="229">
        <v>0</v>
      </c>
      <c r="N10" s="231">
        <v>0</v>
      </c>
      <c r="O10" s="229">
        <v>0</v>
      </c>
      <c r="P10" s="231">
        <v>0</v>
      </c>
    </row>
    <row r="11" spans="1:17" x14ac:dyDescent="0.2">
      <c r="A11" s="164"/>
      <c r="B11" s="98" t="s">
        <v>63</v>
      </c>
      <c r="C11" s="221"/>
      <c r="D11" s="221"/>
      <c r="E11" s="231"/>
      <c r="F11" s="229"/>
      <c r="G11" s="231"/>
      <c r="H11" s="229"/>
      <c r="I11" s="231"/>
      <c r="J11" s="221"/>
      <c r="K11" s="221"/>
      <c r="L11" s="231"/>
      <c r="M11" s="229"/>
      <c r="N11" s="231"/>
      <c r="O11" s="229"/>
      <c r="P11" s="236"/>
    </row>
    <row r="12" spans="1:17" x14ac:dyDescent="0.2">
      <c r="A12" s="164"/>
      <c r="B12" s="98" t="s">
        <v>64</v>
      </c>
      <c r="C12" s="221"/>
      <c r="D12" s="221"/>
      <c r="E12" s="231"/>
      <c r="F12" s="229"/>
      <c r="G12" s="231"/>
      <c r="H12" s="229"/>
      <c r="I12" s="231"/>
      <c r="J12" s="221"/>
      <c r="K12" s="221"/>
      <c r="L12" s="231"/>
      <c r="M12" s="229"/>
      <c r="N12" s="231"/>
      <c r="O12" s="229"/>
      <c r="P12" s="236"/>
    </row>
    <row r="13" spans="1:17" ht="13.5" thickBot="1" x14ac:dyDescent="0.25">
      <c r="A13" s="165"/>
      <c r="B13" s="99" t="s">
        <v>65</v>
      </c>
      <c r="C13" s="100">
        <f t="shared" ref="C13:P13" si="0">(C10-C9)+(C12-C11)</f>
        <v>0</v>
      </c>
      <c r="D13" s="100">
        <f t="shared" si="0"/>
        <v>0</v>
      </c>
      <c r="E13" s="100">
        <f t="shared" si="0"/>
        <v>0</v>
      </c>
      <c r="F13" s="100">
        <f t="shared" si="0"/>
        <v>0</v>
      </c>
      <c r="G13" s="100">
        <f t="shared" si="0"/>
        <v>0</v>
      </c>
      <c r="H13" s="100">
        <f t="shared" si="0"/>
        <v>0</v>
      </c>
      <c r="I13" s="100">
        <f t="shared" si="0"/>
        <v>0</v>
      </c>
      <c r="J13" s="100">
        <f t="shared" si="0"/>
        <v>0</v>
      </c>
      <c r="K13" s="100">
        <f t="shared" si="0"/>
        <v>0</v>
      </c>
      <c r="L13" s="100">
        <f t="shared" si="0"/>
        <v>0</v>
      </c>
      <c r="M13" s="100">
        <f t="shared" si="0"/>
        <v>0</v>
      </c>
      <c r="N13" s="100">
        <f t="shared" si="0"/>
        <v>0</v>
      </c>
      <c r="O13" s="100">
        <f t="shared" si="0"/>
        <v>0</v>
      </c>
      <c r="P13" s="166">
        <f t="shared" si="0"/>
        <v>0</v>
      </c>
    </row>
    <row r="14" spans="1:17" x14ac:dyDescent="0.2">
      <c r="A14" s="167" t="s">
        <v>66</v>
      </c>
      <c r="B14" s="101" t="s">
        <v>63</v>
      </c>
      <c r="C14" s="222">
        <v>0</v>
      </c>
      <c r="D14" s="222">
        <v>0</v>
      </c>
      <c r="E14" s="232">
        <v>0</v>
      </c>
      <c r="F14" s="240">
        <v>0</v>
      </c>
      <c r="G14" s="232">
        <v>0</v>
      </c>
      <c r="H14" s="240">
        <v>0</v>
      </c>
      <c r="I14" s="232">
        <v>0</v>
      </c>
      <c r="J14" s="222">
        <v>0</v>
      </c>
      <c r="K14" s="222">
        <v>0</v>
      </c>
      <c r="L14" s="231">
        <v>0</v>
      </c>
      <c r="M14" s="240">
        <v>0</v>
      </c>
      <c r="N14" s="231">
        <v>0</v>
      </c>
      <c r="O14" s="240">
        <v>0</v>
      </c>
      <c r="P14" s="231">
        <v>0</v>
      </c>
    </row>
    <row r="15" spans="1:17" x14ac:dyDescent="0.2">
      <c r="A15" s="164"/>
      <c r="B15" s="98" t="s">
        <v>64</v>
      </c>
      <c r="C15" s="221">
        <v>0</v>
      </c>
      <c r="D15" s="221">
        <v>0</v>
      </c>
      <c r="E15" s="231">
        <v>0</v>
      </c>
      <c r="F15" s="229">
        <v>0</v>
      </c>
      <c r="G15" s="231">
        <v>0</v>
      </c>
      <c r="H15" s="229">
        <v>0</v>
      </c>
      <c r="I15" s="231">
        <v>0</v>
      </c>
      <c r="J15" s="221">
        <v>0</v>
      </c>
      <c r="K15" s="221">
        <v>0</v>
      </c>
      <c r="L15" s="231">
        <v>0</v>
      </c>
      <c r="M15" s="229">
        <v>0</v>
      </c>
      <c r="N15" s="231">
        <v>0</v>
      </c>
      <c r="O15" s="229">
        <v>0</v>
      </c>
      <c r="P15" s="231">
        <v>0</v>
      </c>
    </row>
    <row r="16" spans="1:17" x14ac:dyDescent="0.2">
      <c r="A16" s="164"/>
      <c r="B16" s="98" t="s">
        <v>63</v>
      </c>
      <c r="C16" s="221"/>
      <c r="D16" s="221"/>
      <c r="E16" s="231"/>
      <c r="F16" s="229"/>
      <c r="G16" s="231"/>
      <c r="H16" s="229"/>
      <c r="I16" s="231"/>
      <c r="J16" s="221"/>
      <c r="K16" s="221"/>
      <c r="L16" s="231"/>
      <c r="M16" s="229"/>
      <c r="N16" s="231"/>
      <c r="O16" s="229"/>
      <c r="P16" s="236"/>
    </row>
    <row r="17" spans="1:16" x14ac:dyDescent="0.2">
      <c r="A17" s="164"/>
      <c r="B17" s="98" t="s">
        <v>64</v>
      </c>
      <c r="C17" s="221"/>
      <c r="D17" s="221"/>
      <c r="E17" s="231"/>
      <c r="F17" s="229"/>
      <c r="G17" s="231"/>
      <c r="H17" s="229"/>
      <c r="I17" s="231"/>
      <c r="J17" s="221"/>
      <c r="K17" s="221"/>
      <c r="L17" s="231"/>
      <c r="M17" s="229"/>
      <c r="N17" s="231"/>
      <c r="O17" s="229"/>
      <c r="P17" s="236"/>
    </row>
    <row r="18" spans="1:16" ht="13.5" thickBot="1" x14ac:dyDescent="0.25">
      <c r="A18" s="164"/>
      <c r="B18" s="102" t="s">
        <v>65</v>
      </c>
      <c r="C18" s="100">
        <f t="shared" ref="C18:P18" si="1">(C15-C14)+(C17-C16)</f>
        <v>0</v>
      </c>
      <c r="D18" s="100">
        <f t="shared" si="1"/>
        <v>0</v>
      </c>
      <c r="E18" s="100">
        <f t="shared" si="1"/>
        <v>0</v>
      </c>
      <c r="F18" s="100">
        <f t="shared" si="1"/>
        <v>0</v>
      </c>
      <c r="G18" s="100">
        <f t="shared" si="1"/>
        <v>0</v>
      </c>
      <c r="H18" s="100">
        <f t="shared" si="1"/>
        <v>0</v>
      </c>
      <c r="I18" s="100">
        <f t="shared" si="1"/>
        <v>0</v>
      </c>
      <c r="J18" s="100">
        <f t="shared" si="1"/>
        <v>0</v>
      </c>
      <c r="K18" s="100">
        <f t="shared" si="1"/>
        <v>0</v>
      </c>
      <c r="L18" s="100">
        <f t="shared" si="1"/>
        <v>0</v>
      </c>
      <c r="M18" s="100">
        <f t="shared" si="1"/>
        <v>0</v>
      </c>
      <c r="N18" s="100">
        <f t="shared" si="1"/>
        <v>0</v>
      </c>
      <c r="O18" s="100">
        <f t="shared" si="1"/>
        <v>0</v>
      </c>
      <c r="P18" s="166">
        <f t="shared" si="1"/>
        <v>0</v>
      </c>
    </row>
    <row r="19" spans="1:16" ht="13.5" thickBot="1" x14ac:dyDescent="0.25">
      <c r="A19" s="168" t="s">
        <v>67</v>
      </c>
      <c r="B19" s="103"/>
      <c r="C19" s="104">
        <f t="shared" ref="C19:P19" si="2">C13+C18</f>
        <v>0</v>
      </c>
      <c r="D19" s="104">
        <f t="shared" si="2"/>
        <v>0</v>
      </c>
      <c r="E19" s="104">
        <f t="shared" si="2"/>
        <v>0</v>
      </c>
      <c r="F19" s="104">
        <f t="shared" si="2"/>
        <v>0</v>
      </c>
      <c r="G19" s="104">
        <f t="shared" si="2"/>
        <v>0</v>
      </c>
      <c r="H19" s="104">
        <f t="shared" si="2"/>
        <v>0</v>
      </c>
      <c r="I19" s="104">
        <f t="shared" si="2"/>
        <v>0</v>
      </c>
      <c r="J19" s="104">
        <f t="shared" si="2"/>
        <v>0</v>
      </c>
      <c r="K19" s="104">
        <f t="shared" si="2"/>
        <v>0</v>
      </c>
      <c r="L19" s="104">
        <f t="shared" si="2"/>
        <v>0</v>
      </c>
      <c r="M19" s="104">
        <f t="shared" si="2"/>
        <v>0</v>
      </c>
      <c r="N19" s="104">
        <f t="shared" si="2"/>
        <v>0</v>
      </c>
      <c r="O19" s="104">
        <f t="shared" si="2"/>
        <v>0</v>
      </c>
      <c r="P19" s="169">
        <f t="shared" si="2"/>
        <v>0</v>
      </c>
    </row>
    <row r="20" spans="1:16" x14ac:dyDescent="0.2">
      <c r="A20" s="164"/>
      <c r="B20" s="105" t="s">
        <v>68</v>
      </c>
      <c r="C20" s="221"/>
      <c r="D20" s="221"/>
      <c r="E20" s="231"/>
      <c r="F20" s="229"/>
      <c r="G20" s="231"/>
      <c r="H20" s="229"/>
      <c r="I20" s="231"/>
      <c r="J20" s="221"/>
      <c r="K20" s="221"/>
      <c r="L20" s="231"/>
      <c r="M20" s="229"/>
      <c r="N20" s="231"/>
      <c r="O20" s="229"/>
      <c r="P20" s="236"/>
    </row>
    <row r="21" spans="1:16" x14ac:dyDescent="0.2">
      <c r="A21" s="167" t="s">
        <v>70</v>
      </c>
      <c r="B21" s="105" t="s">
        <v>71</v>
      </c>
      <c r="C21" s="221"/>
      <c r="D21" s="221"/>
      <c r="E21" s="231"/>
      <c r="F21" s="229"/>
      <c r="G21" s="231"/>
      <c r="H21" s="229"/>
      <c r="I21" s="231"/>
      <c r="J21" s="221"/>
      <c r="K21" s="221"/>
      <c r="L21" s="231"/>
      <c r="M21" s="229"/>
      <c r="N21" s="231"/>
      <c r="O21" s="229"/>
      <c r="P21" s="236"/>
    </row>
    <row r="22" spans="1:16" x14ac:dyDescent="0.2">
      <c r="A22" s="167" t="s">
        <v>72</v>
      </c>
      <c r="B22" s="105" t="s">
        <v>73</v>
      </c>
      <c r="C22" s="221"/>
      <c r="D22" s="221"/>
      <c r="E22" s="231"/>
      <c r="F22" s="229"/>
      <c r="G22" s="231"/>
      <c r="H22" s="229"/>
      <c r="I22" s="231"/>
      <c r="J22" s="221"/>
      <c r="K22" s="221"/>
      <c r="L22" s="231"/>
      <c r="M22" s="229"/>
      <c r="N22" s="231"/>
      <c r="O22" s="229"/>
      <c r="P22" s="236"/>
    </row>
    <row r="23" spans="1:16" x14ac:dyDescent="0.2">
      <c r="A23" s="167" t="s">
        <v>74</v>
      </c>
      <c r="B23" s="105" t="s">
        <v>75</v>
      </c>
      <c r="C23" s="221"/>
      <c r="D23" s="221"/>
      <c r="E23" s="231"/>
      <c r="F23" s="229"/>
      <c r="G23" s="231"/>
      <c r="H23" s="229"/>
      <c r="I23" s="231"/>
      <c r="J23" s="221"/>
      <c r="K23" s="221"/>
      <c r="L23" s="231"/>
      <c r="M23" s="229"/>
      <c r="N23" s="231"/>
      <c r="O23" s="229"/>
      <c r="P23" s="236"/>
    </row>
    <row r="24" spans="1:16" x14ac:dyDescent="0.2">
      <c r="A24" s="167" t="s">
        <v>76</v>
      </c>
      <c r="B24" s="105" t="s">
        <v>77</v>
      </c>
      <c r="C24" s="223"/>
      <c r="D24" s="221"/>
      <c r="E24" s="231"/>
      <c r="F24" s="229"/>
      <c r="G24" s="231"/>
      <c r="H24" s="229"/>
      <c r="I24" s="231"/>
      <c r="J24" s="221"/>
      <c r="K24" s="221"/>
      <c r="L24" s="231"/>
      <c r="M24" s="229"/>
      <c r="N24" s="231"/>
      <c r="O24" s="229"/>
      <c r="P24" s="236"/>
    </row>
    <row r="25" spans="1:16" ht="13.5" thickBot="1" x14ac:dyDescent="0.25">
      <c r="A25" s="164"/>
      <c r="B25" s="106" t="s">
        <v>78</v>
      </c>
      <c r="C25" s="224"/>
      <c r="D25" s="224"/>
      <c r="E25" s="233"/>
      <c r="F25" s="241"/>
      <c r="G25" s="233"/>
      <c r="H25" s="241"/>
      <c r="I25" s="233"/>
      <c r="J25" s="224"/>
      <c r="K25" s="224"/>
      <c r="L25" s="233"/>
      <c r="M25" s="241"/>
      <c r="N25" s="233"/>
      <c r="O25" s="241"/>
      <c r="P25" s="237"/>
    </row>
    <row r="26" spans="1:16" ht="13.5" thickBot="1" x14ac:dyDescent="0.25">
      <c r="A26" s="170" t="s">
        <v>79</v>
      </c>
      <c r="B26" s="107"/>
      <c r="C26" s="108">
        <f t="shared" ref="C26:P26" si="3">SUM(C20:C25)</f>
        <v>0</v>
      </c>
      <c r="D26" s="108">
        <f t="shared" si="3"/>
        <v>0</v>
      </c>
      <c r="E26" s="108">
        <f t="shared" si="3"/>
        <v>0</v>
      </c>
      <c r="F26" s="108">
        <f t="shared" si="3"/>
        <v>0</v>
      </c>
      <c r="G26" s="108">
        <f t="shared" si="3"/>
        <v>0</v>
      </c>
      <c r="H26" s="108">
        <f t="shared" si="3"/>
        <v>0</v>
      </c>
      <c r="I26" s="108">
        <f t="shared" si="3"/>
        <v>0</v>
      </c>
      <c r="J26" s="108">
        <f t="shared" si="3"/>
        <v>0</v>
      </c>
      <c r="K26" s="108">
        <f t="shared" si="3"/>
        <v>0</v>
      </c>
      <c r="L26" s="108">
        <f t="shared" si="3"/>
        <v>0</v>
      </c>
      <c r="M26" s="108">
        <f t="shared" si="3"/>
        <v>0</v>
      </c>
      <c r="N26" s="108">
        <f t="shared" si="3"/>
        <v>0</v>
      </c>
      <c r="O26" s="108">
        <f t="shared" si="3"/>
        <v>0</v>
      </c>
      <c r="P26" s="171">
        <f t="shared" si="3"/>
        <v>0</v>
      </c>
    </row>
    <row r="27" spans="1:16" ht="13.5" thickBot="1" x14ac:dyDescent="0.25">
      <c r="A27" s="172" t="s">
        <v>80</v>
      </c>
      <c r="B27" s="109"/>
      <c r="C27" s="110" t="str">
        <f t="shared" ref="C27:P27" si="4">IF(C29&gt;=C8,"0:00",C8-C29)</f>
        <v>0:00</v>
      </c>
      <c r="D27" s="110" t="str">
        <f t="shared" si="4"/>
        <v>0:00</v>
      </c>
      <c r="E27" s="110">
        <f t="shared" si="4"/>
        <v>0.30208333333333331</v>
      </c>
      <c r="F27" s="110">
        <f t="shared" si="4"/>
        <v>0.30208333333333331</v>
      </c>
      <c r="G27" s="110">
        <f t="shared" si="4"/>
        <v>0.30208333333333331</v>
      </c>
      <c r="H27" s="110">
        <f t="shared" si="4"/>
        <v>0.30208333333333331</v>
      </c>
      <c r="I27" s="110">
        <f t="shared" si="4"/>
        <v>0.30208333333333331</v>
      </c>
      <c r="J27" s="110" t="str">
        <f t="shared" si="4"/>
        <v>0:00</v>
      </c>
      <c r="K27" s="110" t="str">
        <f t="shared" si="4"/>
        <v>0:00</v>
      </c>
      <c r="L27" s="110">
        <f t="shared" si="4"/>
        <v>0.30208333333333331</v>
      </c>
      <c r="M27" s="110">
        <f t="shared" si="4"/>
        <v>0.30208333333333331</v>
      </c>
      <c r="N27" s="110">
        <f t="shared" si="4"/>
        <v>0.30208333333333331</v>
      </c>
      <c r="O27" s="110">
        <f t="shared" si="4"/>
        <v>0.30208333333333331</v>
      </c>
      <c r="P27" s="173">
        <f t="shared" si="4"/>
        <v>0.30208333333333331</v>
      </c>
    </row>
    <row r="28" spans="1:16" ht="13.5" thickBot="1" x14ac:dyDescent="0.25">
      <c r="A28" s="174" t="s">
        <v>81</v>
      </c>
      <c r="B28" s="111"/>
      <c r="C28" s="225" t="s">
        <v>82</v>
      </c>
      <c r="D28" s="225" t="s">
        <v>82</v>
      </c>
      <c r="E28" s="234" t="s">
        <v>82</v>
      </c>
      <c r="F28" s="242" t="s">
        <v>82</v>
      </c>
      <c r="G28" s="234" t="s">
        <v>82</v>
      </c>
      <c r="H28" s="242" t="s">
        <v>82</v>
      </c>
      <c r="I28" s="234" t="s">
        <v>82</v>
      </c>
      <c r="J28" s="225" t="s">
        <v>82</v>
      </c>
      <c r="K28" s="225" t="s">
        <v>82</v>
      </c>
      <c r="L28" s="234" t="s">
        <v>82</v>
      </c>
      <c r="M28" s="242" t="s">
        <v>82</v>
      </c>
      <c r="N28" s="234" t="s">
        <v>82</v>
      </c>
      <c r="O28" s="242" t="s">
        <v>82</v>
      </c>
      <c r="P28" s="238" t="s">
        <v>82</v>
      </c>
    </row>
    <row r="29" spans="1:16" ht="13.5" thickTop="1" x14ac:dyDescent="0.2">
      <c r="A29" s="175" t="s">
        <v>83</v>
      </c>
      <c r="B29" s="141"/>
      <c r="C29" s="145">
        <f t="shared" ref="C29:P29" si="5">C26+C19</f>
        <v>0</v>
      </c>
      <c r="D29" s="145">
        <f t="shared" si="5"/>
        <v>0</v>
      </c>
      <c r="E29" s="145">
        <f t="shared" si="5"/>
        <v>0</v>
      </c>
      <c r="F29" s="145">
        <f t="shared" si="5"/>
        <v>0</v>
      </c>
      <c r="G29" s="145">
        <f t="shared" si="5"/>
        <v>0</v>
      </c>
      <c r="H29" s="145">
        <f t="shared" si="5"/>
        <v>0</v>
      </c>
      <c r="I29" s="145">
        <f t="shared" si="5"/>
        <v>0</v>
      </c>
      <c r="J29" s="145">
        <f t="shared" si="5"/>
        <v>0</v>
      </c>
      <c r="K29" s="145">
        <f t="shared" si="5"/>
        <v>0</v>
      </c>
      <c r="L29" s="145">
        <f t="shared" si="5"/>
        <v>0</v>
      </c>
      <c r="M29" s="145">
        <f t="shared" si="5"/>
        <v>0</v>
      </c>
      <c r="N29" s="145">
        <f t="shared" si="5"/>
        <v>0</v>
      </c>
      <c r="O29" s="145">
        <f t="shared" si="5"/>
        <v>0</v>
      </c>
      <c r="P29" s="176">
        <f t="shared" si="5"/>
        <v>0</v>
      </c>
    </row>
    <row r="30" spans="1:16" x14ac:dyDescent="0.2">
      <c r="A30" s="177" t="s">
        <v>84</v>
      </c>
      <c r="B30" s="142"/>
      <c r="C30" s="226">
        <f>IF(L3 ="Y", 0-L2, L2)</f>
        <v>-14.500000000000002</v>
      </c>
      <c r="D30" s="226">
        <f t="shared" ref="D30:P30" si="6">C32</f>
        <v>-14.500000000000002</v>
      </c>
      <c r="E30" s="235">
        <f t="shared" si="6"/>
        <v>-14.500000000000002</v>
      </c>
      <c r="F30" s="243">
        <f t="shared" si="6"/>
        <v>-14.802083333333336</v>
      </c>
      <c r="G30" s="235">
        <f t="shared" si="6"/>
        <v>-15.10416666666667</v>
      </c>
      <c r="H30" s="243">
        <f t="shared" si="6"/>
        <v>-15.406250000000004</v>
      </c>
      <c r="I30" s="235">
        <f t="shared" si="6"/>
        <v>-15.708333333333337</v>
      </c>
      <c r="J30" s="226">
        <f t="shared" si="6"/>
        <v>-16.010416666666671</v>
      </c>
      <c r="K30" s="226">
        <f t="shared" si="6"/>
        <v>-16.010416666666671</v>
      </c>
      <c r="L30" s="235">
        <f t="shared" si="6"/>
        <v>-16.010416666666671</v>
      </c>
      <c r="M30" s="243">
        <f t="shared" si="6"/>
        <v>-16.312500000000004</v>
      </c>
      <c r="N30" s="235">
        <f t="shared" si="6"/>
        <v>-16.614583333333336</v>
      </c>
      <c r="O30" s="243">
        <f t="shared" si="6"/>
        <v>-16.916666666666668</v>
      </c>
      <c r="P30" s="239">
        <f t="shared" si="6"/>
        <v>-17.21875</v>
      </c>
    </row>
    <row r="31" spans="1:16" x14ac:dyDescent="0.2">
      <c r="A31" s="177" t="s">
        <v>85</v>
      </c>
      <c r="B31" s="142"/>
      <c r="C31" s="226">
        <f t="shared" ref="C31:P31" si="7">IF(AND(C29=0,C27=0),"0:00", C29-C8)</f>
        <v>0</v>
      </c>
      <c r="D31" s="226">
        <f t="shared" si="7"/>
        <v>0</v>
      </c>
      <c r="E31" s="235">
        <f t="shared" si="7"/>
        <v>-0.30208333333333331</v>
      </c>
      <c r="F31" s="243">
        <f t="shared" si="7"/>
        <v>-0.30208333333333331</v>
      </c>
      <c r="G31" s="235">
        <f t="shared" si="7"/>
        <v>-0.30208333333333331</v>
      </c>
      <c r="H31" s="243">
        <f t="shared" si="7"/>
        <v>-0.30208333333333331</v>
      </c>
      <c r="I31" s="235">
        <f t="shared" si="7"/>
        <v>-0.30208333333333331</v>
      </c>
      <c r="J31" s="226">
        <f t="shared" si="7"/>
        <v>0</v>
      </c>
      <c r="K31" s="226">
        <f t="shared" si="7"/>
        <v>0</v>
      </c>
      <c r="L31" s="235">
        <f t="shared" si="7"/>
        <v>-0.30208333333333331</v>
      </c>
      <c r="M31" s="243">
        <f t="shared" si="7"/>
        <v>-0.30208333333333331</v>
      </c>
      <c r="N31" s="235">
        <f t="shared" si="7"/>
        <v>-0.30208333333333331</v>
      </c>
      <c r="O31" s="243">
        <f t="shared" si="7"/>
        <v>-0.30208333333333331</v>
      </c>
      <c r="P31" s="239">
        <f t="shared" si="7"/>
        <v>-0.30208333333333331</v>
      </c>
    </row>
    <row r="32" spans="1:16" ht="13.5" thickBot="1" x14ac:dyDescent="0.25">
      <c r="A32" s="178" t="s">
        <v>86</v>
      </c>
      <c r="B32" s="143"/>
      <c r="C32" s="144">
        <f t="shared" ref="C32:P32" si="8">C30+C31</f>
        <v>-14.500000000000002</v>
      </c>
      <c r="D32" s="144">
        <f t="shared" si="8"/>
        <v>-14.500000000000002</v>
      </c>
      <c r="E32" s="144">
        <f t="shared" si="8"/>
        <v>-14.802083333333336</v>
      </c>
      <c r="F32" s="144">
        <f t="shared" si="8"/>
        <v>-15.10416666666667</v>
      </c>
      <c r="G32" s="144">
        <f t="shared" si="8"/>
        <v>-15.406250000000004</v>
      </c>
      <c r="H32" s="144">
        <f t="shared" si="8"/>
        <v>-15.708333333333337</v>
      </c>
      <c r="I32" s="144">
        <f t="shared" si="8"/>
        <v>-16.010416666666671</v>
      </c>
      <c r="J32" s="144">
        <f t="shared" si="8"/>
        <v>-16.010416666666671</v>
      </c>
      <c r="K32" s="144">
        <f t="shared" si="8"/>
        <v>-16.010416666666671</v>
      </c>
      <c r="L32" s="144">
        <f t="shared" si="8"/>
        <v>-16.312500000000004</v>
      </c>
      <c r="M32" s="144">
        <f t="shared" si="8"/>
        <v>-16.614583333333336</v>
      </c>
      <c r="N32" s="144">
        <f t="shared" si="8"/>
        <v>-16.916666666666668</v>
      </c>
      <c r="O32" s="144">
        <f t="shared" si="8"/>
        <v>-17.21875</v>
      </c>
      <c r="P32" s="179">
        <f t="shared" si="8"/>
        <v>-17.520833333333332</v>
      </c>
    </row>
    <row r="33" spans="1:16" ht="13.5" thickBot="1" x14ac:dyDescent="0.25">
      <c r="A33" s="60"/>
      <c r="B33" s="12"/>
      <c r="C33" s="12"/>
      <c r="D33" s="12"/>
      <c r="E33" s="12"/>
      <c r="F33" s="12"/>
      <c r="G33" s="12"/>
      <c r="H33" s="12"/>
      <c r="I33" s="12"/>
      <c r="J33" s="12"/>
      <c r="K33" s="12"/>
      <c r="L33" s="12"/>
      <c r="M33" s="12"/>
      <c r="N33" s="12"/>
      <c r="O33" s="12"/>
      <c r="P33" s="30"/>
    </row>
    <row r="34" spans="1:16" x14ac:dyDescent="0.2">
      <c r="A34" s="60"/>
      <c r="B34" s="57"/>
      <c r="C34" s="12"/>
      <c r="D34" s="12"/>
      <c r="E34" s="12"/>
      <c r="F34" s="12"/>
      <c r="G34" s="12"/>
      <c r="H34" s="127"/>
      <c r="I34" s="128"/>
      <c r="J34" s="305" t="s">
        <v>87</v>
      </c>
      <c r="K34" s="305"/>
      <c r="L34" s="305"/>
      <c r="M34" s="305"/>
      <c r="N34" s="128"/>
      <c r="O34" s="129"/>
      <c r="P34" s="30"/>
    </row>
    <row r="35" spans="1:16" x14ac:dyDescent="0.2">
      <c r="A35" s="60"/>
      <c r="B35" s="59"/>
      <c r="C35" s="12"/>
      <c r="D35" s="12"/>
      <c r="E35" s="12"/>
      <c r="F35" s="31"/>
      <c r="G35" s="12"/>
      <c r="H35" s="130"/>
      <c r="I35" s="91"/>
      <c r="J35" s="91"/>
      <c r="K35" s="91"/>
      <c r="L35" s="91"/>
      <c r="M35" s="91"/>
      <c r="N35" s="91"/>
      <c r="O35" s="131"/>
      <c r="P35" s="30"/>
    </row>
    <row r="36" spans="1:16" x14ac:dyDescent="0.2">
      <c r="A36" s="180" t="s">
        <v>88</v>
      </c>
      <c r="B36" s="33"/>
      <c r="C36" s="33"/>
      <c r="D36" s="33"/>
      <c r="E36" s="33"/>
      <c r="F36" s="12" t="s">
        <v>89</v>
      </c>
      <c r="G36" s="35"/>
      <c r="H36" s="132" t="s">
        <v>90</v>
      </c>
      <c r="I36" s="96"/>
      <c r="J36" s="96"/>
      <c r="K36" s="90">
        <f>C30</f>
        <v>-14.500000000000002</v>
      </c>
      <c r="L36" s="93" t="s">
        <v>91</v>
      </c>
      <c r="M36" s="91" t="s">
        <v>68</v>
      </c>
      <c r="N36" s="97">
        <f>SUM(C20:P20)</f>
        <v>0</v>
      </c>
      <c r="O36" s="131"/>
      <c r="P36" s="30"/>
    </row>
    <row r="37" spans="1:16" x14ac:dyDescent="0.2">
      <c r="A37" s="60" t="s">
        <v>92</v>
      </c>
      <c r="B37" s="12"/>
      <c r="C37" s="12"/>
      <c r="D37" s="12"/>
      <c r="E37" s="12"/>
      <c r="F37" s="12"/>
      <c r="G37" s="12"/>
      <c r="H37" s="132" t="s">
        <v>93</v>
      </c>
      <c r="I37" s="96"/>
      <c r="J37" s="96"/>
      <c r="K37" s="90">
        <f>SUM(C19:P19)</f>
        <v>0</v>
      </c>
      <c r="L37" s="91"/>
      <c r="M37" s="91" t="s">
        <v>71</v>
      </c>
      <c r="N37" s="97">
        <f>SUM(C21:P21)</f>
        <v>0</v>
      </c>
      <c r="O37" s="131"/>
      <c r="P37" s="30"/>
    </row>
    <row r="38" spans="1:16" x14ac:dyDescent="0.2">
      <c r="A38" s="60"/>
      <c r="B38" s="12"/>
      <c r="C38" s="12"/>
      <c r="D38" s="12"/>
      <c r="E38" s="12"/>
      <c r="F38" s="12"/>
      <c r="G38" s="12"/>
      <c r="H38" s="132" t="s">
        <v>94</v>
      </c>
      <c r="I38" s="96"/>
      <c r="J38" s="96"/>
      <c r="K38" s="90">
        <f>SUM(C26:P26)</f>
        <v>0</v>
      </c>
      <c r="L38" s="91"/>
      <c r="M38" s="91" t="s">
        <v>73</v>
      </c>
      <c r="N38" s="97">
        <f>SUM(C22:P22)</f>
        <v>0</v>
      </c>
      <c r="O38" s="131"/>
      <c r="P38" s="30"/>
    </row>
    <row r="39" spans="1:16" x14ac:dyDescent="0.2">
      <c r="A39" s="60"/>
      <c r="B39" s="12"/>
      <c r="C39" s="12"/>
      <c r="D39" s="12"/>
      <c r="E39" s="12"/>
      <c r="F39" s="12"/>
      <c r="G39" s="12"/>
      <c r="H39" s="132" t="s">
        <v>95</v>
      </c>
      <c r="I39" s="96"/>
      <c r="J39" s="96"/>
      <c r="K39" s="90">
        <f>SUM(C8:P8)</f>
        <v>3.0208333333333335</v>
      </c>
      <c r="L39" s="91"/>
      <c r="M39" s="91" t="s">
        <v>78</v>
      </c>
      <c r="N39" s="97">
        <f>SUM(C25:P25)</f>
        <v>0</v>
      </c>
      <c r="O39" s="131"/>
      <c r="P39" s="30"/>
    </row>
    <row r="40" spans="1:16" x14ac:dyDescent="0.2">
      <c r="A40" s="60"/>
      <c r="B40" s="12"/>
      <c r="C40" s="12"/>
      <c r="D40" s="12"/>
      <c r="E40" s="12"/>
      <c r="F40" s="31"/>
      <c r="G40" s="12"/>
      <c r="H40" s="133"/>
      <c r="I40" s="91"/>
      <c r="J40" s="91"/>
      <c r="K40" s="91"/>
      <c r="L40" s="91"/>
      <c r="M40" s="91" t="s">
        <v>96</v>
      </c>
      <c r="N40" s="97">
        <f>SUM(C24:P24)</f>
        <v>0</v>
      </c>
      <c r="O40" s="131"/>
      <c r="P40" s="30"/>
    </row>
    <row r="41" spans="1:16" x14ac:dyDescent="0.2">
      <c r="A41" s="180" t="s">
        <v>97</v>
      </c>
      <c r="B41" s="33"/>
      <c r="C41" s="33"/>
      <c r="D41" s="33"/>
      <c r="E41" s="33"/>
      <c r="F41" s="33" t="s">
        <v>89</v>
      </c>
      <c r="G41" s="12"/>
      <c r="H41" s="134"/>
      <c r="I41" s="96"/>
      <c r="J41" s="95" t="s">
        <v>98</v>
      </c>
      <c r="K41" s="97">
        <f>(SUM(K36:K38)-(K39))</f>
        <v>-17.520833333333336</v>
      </c>
      <c r="L41" s="91"/>
      <c r="M41" s="94" t="s">
        <v>99</v>
      </c>
      <c r="N41" s="97">
        <f>SUM(C27:P27)</f>
        <v>3.0208333333333335</v>
      </c>
      <c r="O41" s="131"/>
      <c r="P41" s="30"/>
    </row>
    <row r="42" spans="1:16" ht="13.5" thickBot="1" x14ac:dyDescent="0.25">
      <c r="A42" s="60" t="s">
        <v>100</v>
      </c>
      <c r="B42" s="12"/>
      <c r="C42" s="12"/>
      <c r="D42" s="12"/>
      <c r="E42" s="12"/>
      <c r="F42" s="12"/>
      <c r="G42" s="12"/>
      <c r="H42" s="135"/>
      <c r="I42" s="136"/>
      <c r="J42" s="137" t="s">
        <v>101</v>
      </c>
      <c r="K42" s="138">
        <f>K78</f>
        <v>0</v>
      </c>
      <c r="L42" s="139"/>
      <c r="M42" s="139"/>
      <c r="N42" s="139"/>
      <c r="O42" s="140"/>
      <c r="P42" s="30"/>
    </row>
    <row r="43" spans="1:16" ht="13.5" thickBot="1" x14ac:dyDescent="0.25">
      <c r="A43" s="181"/>
      <c r="B43" s="37"/>
      <c r="C43" s="37"/>
      <c r="D43" s="37"/>
      <c r="E43" s="37"/>
      <c r="F43" s="37"/>
      <c r="G43" s="37"/>
      <c r="H43" s="37"/>
      <c r="I43" s="37"/>
      <c r="J43" s="37"/>
      <c r="K43" s="37"/>
      <c r="L43" s="37"/>
      <c r="M43" s="37"/>
      <c r="N43" s="37"/>
      <c r="O43" s="37"/>
      <c r="P43" s="38"/>
    </row>
    <row r="44" spans="1:16" ht="13.5" customHeight="1" x14ac:dyDescent="0.25">
      <c r="A44" s="155"/>
      <c r="B44" s="27"/>
      <c r="C44" s="156"/>
      <c r="D44" s="27"/>
      <c r="E44" s="27"/>
      <c r="F44" s="27"/>
      <c r="G44" s="157"/>
      <c r="H44" s="158"/>
      <c r="I44" s="159"/>
      <c r="J44" s="158"/>
      <c r="K44" s="160"/>
      <c r="L44" s="27"/>
      <c r="M44" s="27"/>
      <c r="N44" s="27"/>
      <c r="O44" s="27"/>
      <c r="P44" s="212"/>
    </row>
    <row r="45" spans="1:16" ht="13.5" customHeight="1" x14ac:dyDescent="0.2">
      <c r="A45" s="12"/>
      <c r="B45" s="12"/>
      <c r="C45" s="12"/>
      <c r="D45" s="12"/>
      <c r="E45" s="12"/>
      <c r="F45" s="12"/>
      <c r="G45" s="12"/>
      <c r="H45" s="12"/>
      <c r="I45" s="12"/>
      <c r="J45" s="12"/>
      <c r="K45" s="12"/>
      <c r="L45" s="12"/>
      <c r="M45" s="12"/>
      <c r="N45" s="12"/>
      <c r="O45" s="12"/>
      <c r="P45" s="12"/>
    </row>
    <row r="46" spans="1:16" ht="18" x14ac:dyDescent="0.25">
      <c r="A46" s="3"/>
      <c r="B46" s="4"/>
      <c r="C46" s="156" t="s">
        <v>102</v>
      </c>
      <c r="D46" s="4"/>
      <c r="E46" s="4"/>
      <c r="F46" s="4"/>
      <c r="G46" s="6"/>
      <c r="H46" s="7"/>
      <c r="I46" s="8"/>
      <c r="J46" s="7"/>
      <c r="K46" s="9"/>
      <c r="L46" s="4"/>
      <c r="M46" s="4"/>
      <c r="N46" s="4"/>
      <c r="O46" s="4"/>
      <c r="P46" s="10"/>
    </row>
    <row r="47" spans="1:16" x14ac:dyDescent="0.2">
      <c r="A47" s="11"/>
      <c r="B47" s="12"/>
      <c r="C47" s="76" t="s">
        <v>36</v>
      </c>
      <c r="D47" s="196">
        <f>D2</f>
        <v>43170</v>
      </c>
      <c r="E47" s="83" t="s">
        <v>37</v>
      </c>
      <c r="F47" s="197"/>
      <c r="G47" s="79"/>
      <c r="H47" s="79"/>
      <c r="I47" s="79"/>
      <c r="J47" s="198"/>
      <c r="K47" s="79"/>
      <c r="L47" s="79"/>
      <c r="M47" s="79"/>
      <c r="N47" s="79"/>
      <c r="O47" s="79"/>
      <c r="P47" s="199"/>
    </row>
    <row r="48" spans="1:16" x14ac:dyDescent="0.2">
      <c r="A48" s="11"/>
      <c r="B48" s="12"/>
      <c r="C48" s="77" t="s">
        <v>40</v>
      </c>
      <c r="D48" s="80" t="str">
        <f>D3</f>
        <v>Your Name Goes here</v>
      </c>
      <c r="E48" s="80"/>
      <c r="F48" s="80"/>
      <c r="G48" s="80"/>
      <c r="H48" s="80"/>
      <c r="I48" s="81"/>
      <c r="J48" s="80"/>
      <c r="K48" s="80"/>
      <c r="L48" s="80"/>
      <c r="M48" s="80"/>
      <c r="N48" s="80"/>
      <c r="O48" s="80"/>
      <c r="P48" s="200"/>
    </row>
    <row r="49" spans="1:17" x14ac:dyDescent="0.2">
      <c r="A49" s="11"/>
      <c r="B49" s="12"/>
      <c r="C49" s="78" t="s">
        <v>126</v>
      </c>
      <c r="D49" s="80" t="str">
        <f>D4</f>
        <v>Pos no.</v>
      </c>
      <c r="E49" s="80"/>
      <c r="F49" s="80"/>
      <c r="G49" s="80"/>
      <c r="H49" s="201"/>
      <c r="I49" s="81"/>
      <c r="J49" s="81"/>
      <c r="K49" s="81"/>
      <c r="L49" s="80"/>
      <c r="M49" s="80"/>
      <c r="N49" s="80"/>
      <c r="O49" s="80"/>
      <c r="P49" s="200"/>
    </row>
    <row r="50" spans="1:17" ht="13.5" customHeight="1" x14ac:dyDescent="0.2">
      <c r="A50" s="11"/>
      <c r="B50" s="12"/>
      <c r="C50" s="77" t="s">
        <v>49</v>
      </c>
      <c r="D50" s="80" t="str">
        <f>D5</f>
        <v>Your Unit Name goes here</v>
      </c>
      <c r="E50" s="80"/>
      <c r="F50" s="80"/>
      <c r="G50" s="82"/>
      <c r="H50" s="82"/>
      <c r="I50" s="82"/>
      <c r="J50" s="82"/>
      <c r="K50" s="82"/>
      <c r="L50" s="82"/>
      <c r="M50" s="82"/>
      <c r="N50" s="82"/>
      <c r="O50" s="82"/>
      <c r="P50" s="202"/>
    </row>
    <row r="51" spans="1:17" x14ac:dyDescent="0.2">
      <c r="A51" s="11"/>
      <c r="B51" s="13"/>
      <c r="C51" s="84" t="s">
        <v>54</v>
      </c>
      <c r="D51" s="85" t="s">
        <v>55</v>
      </c>
      <c r="E51" s="85" t="s">
        <v>56</v>
      </c>
      <c r="F51" s="85" t="s">
        <v>57</v>
      </c>
      <c r="G51" s="85" t="s">
        <v>58</v>
      </c>
      <c r="H51" s="85" t="s">
        <v>59</v>
      </c>
      <c r="I51" s="85" t="s">
        <v>60</v>
      </c>
      <c r="J51" s="85" t="s">
        <v>54</v>
      </c>
      <c r="K51" s="85" t="s">
        <v>55</v>
      </c>
      <c r="L51" s="85" t="s">
        <v>56</v>
      </c>
      <c r="M51" s="85" t="s">
        <v>57</v>
      </c>
      <c r="N51" s="85" t="s">
        <v>58</v>
      </c>
      <c r="O51" s="85" t="s">
        <v>59</v>
      </c>
      <c r="P51" s="86" t="s">
        <v>60</v>
      </c>
    </row>
    <row r="52" spans="1:17" ht="13.5" thickBot="1" x14ac:dyDescent="0.25">
      <c r="A52" s="11"/>
      <c r="B52" s="13"/>
      <c r="C52" s="87">
        <f>C7</f>
        <v>43170</v>
      </c>
      <c r="D52" s="88">
        <f>$C$7+1</f>
        <v>43171</v>
      </c>
      <c r="E52" s="88">
        <f>$C$7+2</f>
        <v>43172</v>
      </c>
      <c r="F52" s="88">
        <f>$C$7+3</f>
        <v>43173</v>
      </c>
      <c r="G52" s="88">
        <f>$C$7+4</f>
        <v>43174</v>
      </c>
      <c r="H52" s="88">
        <f>$C$7+5</f>
        <v>43175</v>
      </c>
      <c r="I52" s="88">
        <f>$C$7+6</f>
        <v>43176</v>
      </c>
      <c r="J52" s="88">
        <f>$C$7+7</f>
        <v>43177</v>
      </c>
      <c r="K52" s="88">
        <f>$C$7+8</f>
        <v>43178</v>
      </c>
      <c r="L52" s="88">
        <f>$C$7+9</f>
        <v>43179</v>
      </c>
      <c r="M52" s="88">
        <f>$C$7+10</f>
        <v>43180</v>
      </c>
      <c r="N52" s="88">
        <f>$C$7+11</f>
        <v>43181</v>
      </c>
      <c r="O52" s="88">
        <f>$C$7+12</f>
        <v>43182</v>
      </c>
      <c r="P52" s="89">
        <f>$C$7+13</f>
        <v>43183</v>
      </c>
      <c r="Q52" s="1"/>
    </row>
    <row r="53" spans="1:17" ht="13.5" thickBot="1" x14ac:dyDescent="0.25">
      <c r="A53" s="206" t="s">
        <v>61</v>
      </c>
      <c r="B53" s="80"/>
      <c r="C53" s="203">
        <f>C8</f>
        <v>0</v>
      </c>
      <c r="D53" s="204">
        <f t="shared" ref="D53:P53" si="9">D8</f>
        <v>0</v>
      </c>
      <c r="E53" s="204">
        <f t="shared" si="9"/>
        <v>0.30208333333333331</v>
      </c>
      <c r="F53" s="204">
        <f t="shared" si="9"/>
        <v>0.30208333333333331</v>
      </c>
      <c r="G53" s="204">
        <f t="shared" si="9"/>
        <v>0.30208333333333331</v>
      </c>
      <c r="H53" s="204">
        <f t="shared" si="9"/>
        <v>0.30208333333333331</v>
      </c>
      <c r="I53" s="204">
        <f t="shared" si="9"/>
        <v>0.30208333333333331</v>
      </c>
      <c r="J53" s="204">
        <f t="shared" si="9"/>
        <v>0</v>
      </c>
      <c r="K53" s="204">
        <f t="shared" si="9"/>
        <v>0</v>
      </c>
      <c r="L53" s="204">
        <f t="shared" si="9"/>
        <v>0.30208333333333331</v>
      </c>
      <c r="M53" s="204">
        <f t="shared" si="9"/>
        <v>0.30208333333333331</v>
      </c>
      <c r="N53" s="204">
        <f t="shared" si="9"/>
        <v>0.30208333333333331</v>
      </c>
      <c r="O53" s="204">
        <f t="shared" si="9"/>
        <v>0.30208333333333331</v>
      </c>
      <c r="P53" s="205">
        <f t="shared" si="9"/>
        <v>0.30208333333333331</v>
      </c>
      <c r="Q53" s="1"/>
    </row>
    <row r="54" spans="1:17" hidden="1" x14ac:dyDescent="0.2">
      <c r="A54" s="11"/>
      <c r="B54" s="13" t="s">
        <v>103</v>
      </c>
      <c r="C54" s="16">
        <f t="shared" ref="C54:P54" si="10">C53*24</f>
        <v>0</v>
      </c>
      <c r="D54" s="16">
        <f t="shared" si="10"/>
        <v>0</v>
      </c>
      <c r="E54" s="16">
        <f t="shared" si="10"/>
        <v>7.25</v>
      </c>
      <c r="F54" s="16">
        <f t="shared" si="10"/>
        <v>7.25</v>
      </c>
      <c r="G54" s="16">
        <f t="shared" si="10"/>
        <v>7.25</v>
      </c>
      <c r="H54" s="16">
        <f t="shared" si="10"/>
        <v>7.25</v>
      </c>
      <c r="I54" s="16">
        <f t="shared" si="10"/>
        <v>7.25</v>
      </c>
      <c r="J54" s="16">
        <f t="shared" si="10"/>
        <v>0</v>
      </c>
      <c r="K54" s="16">
        <f t="shared" si="10"/>
        <v>0</v>
      </c>
      <c r="L54" s="16">
        <f t="shared" si="10"/>
        <v>7.25</v>
      </c>
      <c r="M54" s="16">
        <f t="shared" si="10"/>
        <v>7.25</v>
      </c>
      <c r="N54" s="16">
        <f t="shared" si="10"/>
        <v>7.25</v>
      </c>
      <c r="O54" s="16">
        <f t="shared" si="10"/>
        <v>7.25</v>
      </c>
      <c r="P54" s="17">
        <f t="shared" si="10"/>
        <v>7.25</v>
      </c>
      <c r="Q54" s="2"/>
    </row>
    <row r="55" spans="1:17" x14ac:dyDescent="0.2">
      <c r="A55" s="11"/>
      <c r="B55" s="13"/>
      <c r="C55" s="45"/>
      <c r="D55" s="45"/>
      <c r="E55" s="45"/>
      <c r="F55" s="45"/>
      <c r="G55" s="45"/>
      <c r="H55" s="45"/>
      <c r="I55" s="45"/>
      <c r="J55" s="45"/>
      <c r="K55" s="45"/>
      <c r="L55" s="45"/>
      <c r="M55" s="45"/>
      <c r="N55" s="45"/>
      <c r="O55" s="45"/>
      <c r="P55" s="17"/>
      <c r="Q55" s="2"/>
    </row>
    <row r="56" spans="1:17" x14ac:dyDescent="0.2">
      <c r="A56" s="18" t="s">
        <v>104</v>
      </c>
      <c r="B56" s="19" t="s">
        <v>63</v>
      </c>
      <c r="C56" s="20">
        <v>0</v>
      </c>
      <c r="D56" s="20">
        <v>0</v>
      </c>
      <c r="E56" s="20">
        <v>0</v>
      </c>
      <c r="F56" s="20">
        <v>0</v>
      </c>
      <c r="G56" s="20">
        <v>0</v>
      </c>
      <c r="H56" s="20">
        <v>0</v>
      </c>
      <c r="I56" s="20">
        <v>0</v>
      </c>
      <c r="J56" s="20">
        <v>0</v>
      </c>
      <c r="K56" s="20">
        <v>0</v>
      </c>
      <c r="L56" s="20">
        <v>0</v>
      </c>
      <c r="M56" s="20">
        <v>0</v>
      </c>
      <c r="N56" s="20">
        <v>0</v>
      </c>
      <c r="O56" s="20">
        <v>0</v>
      </c>
      <c r="P56" s="21">
        <v>0</v>
      </c>
    </row>
    <row r="57" spans="1:17" x14ac:dyDescent="0.2">
      <c r="A57" s="15" t="s">
        <v>105</v>
      </c>
      <c r="B57" s="19" t="s">
        <v>64</v>
      </c>
      <c r="C57" s="20">
        <v>0</v>
      </c>
      <c r="D57" s="20">
        <v>0</v>
      </c>
      <c r="E57" s="20">
        <v>0</v>
      </c>
      <c r="F57" s="20">
        <v>0</v>
      </c>
      <c r="G57" s="20">
        <v>0</v>
      </c>
      <c r="H57" s="20">
        <v>0</v>
      </c>
      <c r="I57" s="20">
        <v>0</v>
      </c>
      <c r="J57" s="20">
        <v>0</v>
      </c>
      <c r="K57" s="20">
        <v>0</v>
      </c>
      <c r="L57" s="20">
        <v>0</v>
      </c>
      <c r="M57" s="20">
        <v>0</v>
      </c>
      <c r="N57" s="20">
        <v>0</v>
      </c>
      <c r="O57" s="20">
        <v>0</v>
      </c>
      <c r="P57" s="21">
        <v>0</v>
      </c>
    </row>
    <row r="58" spans="1:17" x14ac:dyDescent="0.2">
      <c r="A58" s="11"/>
      <c r="B58" s="19" t="s">
        <v>63</v>
      </c>
      <c r="C58" s="20"/>
      <c r="D58" s="20"/>
      <c r="E58" s="20"/>
      <c r="F58" s="20"/>
      <c r="G58" s="20"/>
      <c r="H58" s="20"/>
      <c r="I58" s="20"/>
      <c r="J58" s="20"/>
      <c r="K58" s="20"/>
      <c r="L58" s="20"/>
      <c r="M58" s="20"/>
      <c r="N58" s="20"/>
      <c r="O58" s="20"/>
      <c r="P58" s="21"/>
    </row>
    <row r="59" spans="1:17" x14ac:dyDescent="0.2">
      <c r="A59" s="11"/>
      <c r="B59" s="19" t="s">
        <v>64</v>
      </c>
      <c r="C59" s="20"/>
      <c r="D59" s="20"/>
      <c r="E59" s="20"/>
      <c r="F59" s="20"/>
      <c r="G59" s="20"/>
      <c r="H59" s="20"/>
      <c r="I59" s="20"/>
      <c r="J59" s="20"/>
      <c r="K59" s="20"/>
      <c r="L59" s="20"/>
      <c r="M59" s="20"/>
      <c r="N59" s="20"/>
      <c r="O59" s="20"/>
      <c r="P59" s="21"/>
    </row>
    <row r="60" spans="1:17" ht="13.5" thickBot="1" x14ac:dyDescent="0.25">
      <c r="A60" s="46"/>
      <c r="B60" s="207" t="s">
        <v>65</v>
      </c>
      <c r="C60" s="208">
        <f t="shared" ref="C60:P60" si="11">(C57-C56)+(C59-C58)</f>
        <v>0</v>
      </c>
      <c r="D60" s="209">
        <f t="shared" si="11"/>
        <v>0</v>
      </c>
      <c r="E60" s="209">
        <f t="shared" si="11"/>
        <v>0</v>
      </c>
      <c r="F60" s="209">
        <f t="shared" si="11"/>
        <v>0</v>
      </c>
      <c r="G60" s="209">
        <f t="shared" si="11"/>
        <v>0</v>
      </c>
      <c r="H60" s="209">
        <f t="shared" si="11"/>
        <v>0</v>
      </c>
      <c r="I60" s="209">
        <f t="shared" si="11"/>
        <v>0</v>
      </c>
      <c r="J60" s="209">
        <f t="shared" si="11"/>
        <v>0</v>
      </c>
      <c r="K60" s="209">
        <f t="shared" si="11"/>
        <v>0</v>
      </c>
      <c r="L60" s="209">
        <f t="shared" si="11"/>
        <v>0</v>
      </c>
      <c r="M60" s="209">
        <f t="shared" si="11"/>
        <v>0</v>
      </c>
      <c r="N60" s="209">
        <f t="shared" si="11"/>
        <v>0</v>
      </c>
      <c r="O60" s="209">
        <f t="shared" si="11"/>
        <v>0</v>
      </c>
      <c r="P60" s="92">
        <f t="shared" si="11"/>
        <v>0</v>
      </c>
    </row>
    <row r="61" spans="1:17" x14ac:dyDescent="0.2">
      <c r="A61" s="11"/>
      <c r="B61" s="13"/>
      <c r="C61" s="44"/>
      <c r="D61" s="44"/>
      <c r="E61" s="44"/>
      <c r="F61" s="44"/>
      <c r="G61" s="44"/>
      <c r="H61" s="44"/>
      <c r="I61" s="44"/>
      <c r="J61" s="44"/>
      <c r="K61" s="44"/>
      <c r="L61" s="44"/>
      <c r="M61" s="44"/>
      <c r="N61" s="44"/>
      <c r="O61" s="44"/>
      <c r="P61" s="47"/>
    </row>
    <row r="62" spans="1:17" x14ac:dyDescent="0.2">
      <c r="A62" s="18" t="s">
        <v>106</v>
      </c>
      <c r="B62" s="61"/>
      <c r="C62" s="67">
        <v>0</v>
      </c>
      <c r="D62" s="67">
        <v>0</v>
      </c>
      <c r="E62" s="67">
        <v>0</v>
      </c>
      <c r="F62" s="67">
        <v>0</v>
      </c>
      <c r="G62" s="67">
        <v>0</v>
      </c>
      <c r="H62" s="67">
        <v>0</v>
      </c>
      <c r="I62" s="67">
        <v>0</v>
      </c>
      <c r="J62" s="67">
        <v>0</v>
      </c>
      <c r="K62" s="67">
        <v>0</v>
      </c>
      <c r="L62" s="67">
        <v>0</v>
      </c>
      <c r="M62" s="67">
        <v>0</v>
      </c>
      <c r="N62" s="67">
        <v>0</v>
      </c>
      <c r="O62" s="67">
        <v>0</v>
      </c>
      <c r="P62" s="68">
        <v>0</v>
      </c>
    </row>
    <row r="63" spans="1:17" x14ac:dyDescent="0.2">
      <c r="A63" s="62" t="s">
        <v>107</v>
      </c>
      <c r="B63" s="63"/>
      <c r="C63" s="67">
        <f t="shared" ref="C63:P63" si="12">(C60-C62)</f>
        <v>0</v>
      </c>
      <c r="D63" s="67">
        <f t="shared" si="12"/>
        <v>0</v>
      </c>
      <c r="E63" s="67">
        <f t="shared" si="12"/>
        <v>0</v>
      </c>
      <c r="F63" s="67">
        <f t="shared" si="12"/>
        <v>0</v>
      </c>
      <c r="G63" s="67">
        <f t="shared" si="12"/>
        <v>0</v>
      </c>
      <c r="H63" s="67">
        <f t="shared" si="12"/>
        <v>0</v>
      </c>
      <c r="I63" s="67">
        <f t="shared" si="12"/>
        <v>0</v>
      </c>
      <c r="J63" s="67">
        <f t="shared" si="12"/>
        <v>0</v>
      </c>
      <c r="K63" s="67">
        <f t="shared" si="12"/>
        <v>0</v>
      </c>
      <c r="L63" s="67">
        <f t="shared" si="12"/>
        <v>0</v>
      </c>
      <c r="M63" s="67">
        <f t="shared" si="12"/>
        <v>0</v>
      </c>
      <c r="N63" s="67">
        <f t="shared" si="12"/>
        <v>0</v>
      </c>
      <c r="O63" s="67">
        <f t="shared" si="12"/>
        <v>0</v>
      </c>
      <c r="P63" s="68">
        <f t="shared" si="12"/>
        <v>0</v>
      </c>
    </row>
    <row r="64" spans="1:17" x14ac:dyDescent="0.2">
      <c r="A64" s="11"/>
      <c r="B64" s="12"/>
      <c r="C64" s="69"/>
      <c r="D64" s="69"/>
      <c r="E64" s="69"/>
      <c r="F64" s="69"/>
      <c r="G64" s="69"/>
      <c r="H64" s="69"/>
      <c r="I64" s="69"/>
      <c r="J64" s="69"/>
      <c r="K64" s="69"/>
      <c r="L64" s="69"/>
      <c r="M64" s="69"/>
      <c r="N64" s="69"/>
      <c r="O64" s="69"/>
      <c r="P64" s="70"/>
    </row>
    <row r="65" spans="1:16" x14ac:dyDescent="0.2">
      <c r="A65" s="64" t="s">
        <v>108</v>
      </c>
      <c r="B65" s="51"/>
      <c r="C65" s="71"/>
      <c r="D65" s="71"/>
      <c r="E65" s="71"/>
      <c r="F65" s="71"/>
      <c r="G65" s="71"/>
      <c r="H65" s="71"/>
      <c r="I65" s="71"/>
      <c r="J65" s="71"/>
      <c r="K65" s="71"/>
      <c r="L65" s="71"/>
      <c r="M65" s="71"/>
      <c r="N65" s="71"/>
      <c r="O65" s="71"/>
      <c r="P65" s="72"/>
    </row>
    <row r="66" spans="1:16" x14ac:dyDescent="0.2">
      <c r="A66" s="65" t="s">
        <v>109</v>
      </c>
      <c r="B66" s="48" t="s">
        <v>110</v>
      </c>
      <c r="C66" s="73"/>
      <c r="D66" s="73"/>
      <c r="E66" s="73"/>
      <c r="F66" s="73"/>
      <c r="G66" s="73"/>
      <c r="H66" s="73"/>
      <c r="I66" s="73"/>
      <c r="J66" s="73"/>
      <c r="K66" s="73"/>
      <c r="L66" s="73"/>
      <c r="M66" s="73"/>
      <c r="N66" s="73"/>
      <c r="O66" s="73"/>
      <c r="P66" s="74"/>
    </row>
    <row r="67" spans="1:16" x14ac:dyDescent="0.2">
      <c r="A67" s="66" t="s">
        <v>111</v>
      </c>
      <c r="B67" s="49" t="s">
        <v>112</v>
      </c>
      <c r="C67" s="73"/>
      <c r="D67" s="73"/>
      <c r="E67" s="73"/>
      <c r="F67" s="73"/>
      <c r="G67" s="73"/>
      <c r="H67" s="73"/>
      <c r="I67" s="73"/>
      <c r="J67" s="73"/>
      <c r="K67" s="73"/>
      <c r="L67" s="73"/>
      <c r="M67" s="73"/>
      <c r="N67" s="73"/>
      <c r="O67" s="73"/>
      <c r="P67" s="74"/>
    </row>
    <row r="68" spans="1:16" x14ac:dyDescent="0.2">
      <c r="A68" s="66" t="s">
        <v>113</v>
      </c>
      <c r="B68" s="49" t="s">
        <v>114</v>
      </c>
      <c r="C68" s="73"/>
      <c r="D68" s="73"/>
      <c r="E68" s="73"/>
      <c r="F68" s="73"/>
      <c r="G68" s="73"/>
      <c r="H68" s="73"/>
      <c r="I68" s="73"/>
      <c r="J68" s="73"/>
      <c r="K68" s="73"/>
      <c r="L68" s="73"/>
      <c r="M68" s="73"/>
      <c r="N68" s="73"/>
      <c r="O68" s="73"/>
      <c r="P68" s="75"/>
    </row>
    <row r="69" spans="1:16" x14ac:dyDescent="0.2">
      <c r="A69" s="62" t="s">
        <v>115</v>
      </c>
      <c r="B69" s="50"/>
      <c r="C69" s="210">
        <f t="shared" ref="C69:P69" si="13">(C66*1.5)+(C67*2)+(C68*2.5)</f>
        <v>0</v>
      </c>
      <c r="D69" s="210">
        <f t="shared" si="13"/>
        <v>0</v>
      </c>
      <c r="E69" s="210">
        <f t="shared" si="13"/>
        <v>0</v>
      </c>
      <c r="F69" s="210">
        <f t="shared" si="13"/>
        <v>0</v>
      </c>
      <c r="G69" s="210">
        <f t="shared" si="13"/>
        <v>0</v>
      </c>
      <c r="H69" s="210">
        <f t="shared" si="13"/>
        <v>0</v>
      </c>
      <c r="I69" s="210">
        <f t="shared" si="13"/>
        <v>0</v>
      </c>
      <c r="J69" s="210">
        <f t="shared" si="13"/>
        <v>0</v>
      </c>
      <c r="K69" s="210">
        <f t="shared" si="13"/>
        <v>0</v>
      </c>
      <c r="L69" s="210">
        <f t="shared" si="13"/>
        <v>0</v>
      </c>
      <c r="M69" s="210">
        <f t="shared" si="13"/>
        <v>0</v>
      </c>
      <c r="N69" s="210">
        <f t="shared" si="13"/>
        <v>0</v>
      </c>
      <c r="O69" s="210">
        <f t="shared" si="13"/>
        <v>0</v>
      </c>
      <c r="P69" s="211">
        <f t="shared" si="13"/>
        <v>0</v>
      </c>
    </row>
    <row r="70" spans="1:16" x14ac:dyDescent="0.2">
      <c r="A70" s="11"/>
      <c r="B70" s="12"/>
      <c r="C70" s="12"/>
      <c r="D70" s="12"/>
      <c r="E70" s="12"/>
      <c r="F70" s="12"/>
      <c r="G70" s="12"/>
      <c r="H70" s="12"/>
      <c r="I70" s="12"/>
      <c r="J70" s="12"/>
      <c r="K70" s="12"/>
      <c r="L70" s="12"/>
      <c r="M70" s="12"/>
      <c r="N70" s="12"/>
      <c r="O70" s="12"/>
      <c r="P70" s="14"/>
    </row>
    <row r="71" spans="1:16" ht="13.5" thickBot="1" x14ac:dyDescent="0.25">
      <c r="A71" s="11"/>
      <c r="B71" s="42"/>
      <c r="C71" s="12"/>
      <c r="D71" s="12"/>
      <c r="E71" s="12"/>
      <c r="F71" s="12"/>
      <c r="G71" s="12"/>
      <c r="H71" s="12"/>
      <c r="I71" s="12"/>
      <c r="J71" s="12"/>
      <c r="K71" s="12"/>
      <c r="L71" s="12"/>
      <c r="M71" s="12"/>
      <c r="N71" s="12"/>
      <c r="O71" s="12"/>
      <c r="P71" s="14"/>
    </row>
    <row r="72" spans="1:16" x14ac:dyDescent="0.2">
      <c r="A72" s="11"/>
      <c r="B72" s="12"/>
      <c r="C72" s="12"/>
      <c r="D72" s="12"/>
      <c r="E72" s="12"/>
      <c r="F72" s="31"/>
      <c r="G72" s="12"/>
      <c r="H72" s="26"/>
      <c r="I72" s="27"/>
      <c r="J72" s="27"/>
      <c r="K72" s="27"/>
      <c r="L72" s="28"/>
      <c r="M72" s="12"/>
      <c r="N72" s="12"/>
      <c r="O72" s="12"/>
      <c r="P72" s="14"/>
    </row>
    <row r="73" spans="1:16" x14ac:dyDescent="0.2">
      <c r="A73" s="32" t="s">
        <v>88</v>
      </c>
      <c r="B73" s="33"/>
      <c r="C73" s="33"/>
      <c r="D73" s="33"/>
      <c r="E73" s="33"/>
      <c r="F73" s="12" t="s">
        <v>89</v>
      </c>
      <c r="G73" s="12"/>
      <c r="H73" s="43" t="s">
        <v>116</v>
      </c>
      <c r="I73" s="12"/>
      <c r="J73" s="12"/>
      <c r="K73" s="13"/>
      <c r="L73" s="30"/>
      <c r="M73" s="12"/>
      <c r="N73" s="12"/>
      <c r="O73" s="12"/>
      <c r="P73" s="14"/>
    </row>
    <row r="74" spans="1:16" x14ac:dyDescent="0.2">
      <c r="A74" s="11" t="s">
        <v>117</v>
      </c>
      <c r="B74" s="12"/>
      <c r="C74" s="12"/>
      <c r="D74" s="12"/>
      <c r="E74" s="12"/>
      <c r="F74" s="12"/>
      <c r="G74" s="12"/>
      <c r="H74" s="29"/>
      <c r="I74" s="12"/>
      <c r="J74" s="12"/>
      <c r="K74" s="12"/>
      <c r="L74" s="30"/>
      <c r="M74" s="12"/>
      <c r="N74" s="12"/>
      <c r="O74" s="12"/>
      <c r="P74" s="14"/>
    </row>
    <row r="75" spans="1:16" x14ac:dyDescent="0.2">
      <c r="A75" s="11"/>
      <c r="B75" s="12"/>
      <c r="C75" s="12"/>
      <c r="D75" s="12"/>
      <c r="E75" s="12"/>
      <c r="F75" s="12"/>
      <c r="G75" s="12"/>
      <c r="H75" s="34" t="s">
        <v>118</v>
      </c>
      <c r="I75" s="12"/>
      <c r="J75" s="12"/>
      <c r="K75" s="52">
        <f>L4</f>
        <v>0</v>
      </c>
      <c r="L75" s="30"/>
      <c r="M75" s="12"/>
      <c r="N75" s="12"/>
      <c r="O75" s="12"/>
      <c r="P75" s="14"/>
    </row>
    <row r="76" spans="1:16" x14ac:dyDescent="0.2">
      <c r="A76" s="11"/>
      <c r="B76" s="12"/>
      <c r="C76" s="12"/>
      <c r="D76" s="12"/>
      <c r="E76" s="12"/>
      <c r="F76" s="12"/>
      <c r="G76" s="12"/>
      <c r="H76" s="34" t="s">
        <v>119</v>
      </c>
      <c r="I76" s="12"/>
      <c r="J76" s="12"/>
      <c r="K76" s="52">
        <f>SUM(C69:P69)</f>
        <v>0</v>
      </c>
      <c r="L76" s="30"/>
      <c r="M76" s="12"/>
      <c r="N76" s="12"/>
      <c r="O76" s="12"/>
      <c r="P76" s="14"/>
    </row>
    <row r="77" spans="1:16" x14ac:dyDescent="0.2">
      <c r="A77" s="11"/>
      <c r="B77" s="12"/>
      <c r="C77" s="12"/>
      <c r="D77" s="12"/>
      <c r="E77" s="12"/>
      <c r="F77" s="31"/>
      <c r="G77" s="12"/>
      <c r="H77" s="34" t="s">
        <v>120</v>
      </c>
      <c r="I77" s="12"/>
      <c r="J77" s="12"/>
      <c r="K77" s="52">
        <f>N39</f>
        <v>0</v>
      </c>
      <c r="L77" s="30"/>
      <c r="M77" s="12"/>
      <c r="N77" s="12"/>
      <c r="O77" s="12"/>
      <c r="P77" s="14"/>
    </row>
    <row r="78" spans="1:16" x14ac:dyDescent="0.2">
      <c r="A78" s="32" t="s">
        <v>121</v>
      </c>
      <c r="B78" s="33"/>
      <c r="C78" s="33"/>
      <c r="D78" s="33"/>
      <c r="E78" s="33"/>
      <c r="F78" s="33" t="s">
        <v>89</v>
      </c>
      <c r="G78" s="12"/>
      <c r="H78" s="34" t="s">
        <v>122</v>
      </c>
      <c r="I78" s="12"/>
      <c r="J78" s="12"/>
      <c r="K78" s="52">
        <f>K75+K76-K77</f>
        <v>0</v>
      </c>
      <c r="L78" s="30"/>
      <c r="M78" s="12"/>
      <c r="N78" s="12"/>
      <c r="O78" s="12"/>
      <c r="P78" s="14"/>
    </row>
    <row r="79" spans="1:16" x14ac:dyDescent="0.2">
      <c r="A79" s="11" t="s">
        <v>100</v>
      </c>
      <c r="B79" s="12"/>
      <c r="C79" s="12"/>
      <c r="D79" s="12"/>
      <c r="E79" s="12"/>
      <c r="F79" s="12"/>
      <c r="G79" s="12"/>
      <c r="H79" s="29"/>
      <c r="I79" s="12"/>
      <c r="J79" s="12"/>
      <c r="K79" s="54"/>
      <c r="L79" s="30"/>
      <c r="M79" s="12"/>
      <c r="N79" s="12"/>
      <c r="O79" s="12"/>
      <c r="P79" s="14"/>
    </row>
    <row r="80" spans="1:16" x14ac:dyDescent="0.2">
      <c r="A80" s="11"/>
      <c r="B80" s="12"/>
      <c r="C80" s="12"/>
      <c r="D80" s="12"/>
      <c r="E80" s="12"/>
      <c r="F80" s="12"/>
      <c r="G80" s="12"/>
      <c r="H80" s="55" t="s">
        <v>123</v>
      </c>
      <c r="I80" s="12"/>
      <c r="J80" s="12"/>
      <c r="K80" s="52">
        <f>SUM(C62:P62)</f>
        <v>0</v>
      </c>
      <c r="L80" s="30"/>
      <c r="M80" s="12"/>
      <c r="N80" s="12"/>
      <c r="O80" s="12"/>
      <c r="P80" s="14"/>
    </row>
    <row r="81" spans="1:16" ht="13.5" thickBot="1" x14ac:dyDescent="0.25">
      <c r="A81" s="11"/>
      <c r="B81" s="12"/>
      <c r="C81" s="12"/>
      <c r="D81" s="12"/>
      <c r="E81" s="12"/>
      <c r="F81" s="12"/>
      <c r="G81" s="12"/>
      <c r="H81" s="36"/>
      <c r="I81" s="37"/>
      <c r="J81" s="37"/>
      <c r="K81" s="37"/>
      <c r="L81" s="38"/>
      <c r="M81" s="12"/>
      <c r="N81" s="12"/>
      <c r="O81" s="12"/>
      <c r="P81" s="14"/>
    </row>
    <row r="82" spans="1:16" ht="13.5" thickBot="1" x14ac:dyDescent="0.25">
      <c r="A82" s="39"/>
      <c r="B82" s="40"/>
      <c r="C82" s="40"/>
      <c r="D82" s="40"/>
      <c r="E82" s="40"/>
      <c r="F82" s="40"/>
      <c r="G82" s="40"/>
      <c r="H82" s="40"/>
      <c r="I82" s="40"/>
      <c r="J82" s="40"/>
      <c r="K82" s="40"/>
      <c r="L82" s="40"/>
      <c r="M82" s="40"/>
      <c r="N82" s="40"/>
      <c r="O82" s="40"/>
      <c r="P82" s="41"/>
    </row>
    <row r="83" spans="1:16" ht="13.5" thickTop="1" x14ac:dyDescent="0.2"/>
    <row r="85" spans="1:16" x14ac:dyDescent="0.2">
      <c r="D85" s="56"/>
    </row>
    <row r="86" spans="1:16" x14ac:dyDescent="0.2">
      <c r="D86" s="56"/>
    </row>
    <row r="87" spans="1:16" x14ac:dyDescent="0.2">
      <c r="D87" s="56"/>
    </row>
    <row r="88" spans="1:16" x14ac:dyDescent="0.2">
      <c r="D88" s="56"/>
    </row>
    <row r="89" spans="1:16" x14ac:dyDescent="0.2">
      <c r="D89" s="56"/>
    </row>
  </sheetData>
  <sheetProtection algorithmName="SHA-512" hashValue="jdrsE/qqVfwy5sxjSaGNpspDtQMXMynCtlTZKOvFcOJaCrK0rOF502QxtgXlc1wDh024odZ8DUGTgzXZEB3WvQ==" saltValue="Vp2l1rhgLElKFLtkWRljzQ==" spinCount="100000" sheet="1" objects="1" scenarios="1"/>
  <mergeCells count="7">
    <mergeCell ref="D3:G3"/>
    <mergeCell ref="D5:G5"/>
    <mergeCell ref="M2:P2"/>
    <mergeCell ref="J34:M34"/>
    <mergeCell ref="M3:P3"/>
    <mergeCell ref="M4:P4"/>
    <mergeCell ref="M5:P5"/>
  </mergeCells>
  <phoneticPr fontId="0" type="noConversion"/>
  <hyperlinks>
    <hyperlink ref="M4:M5" r:id="rId1" display="     View Leave and " xr:uid="{72A53F2D-B491-4436-A9DD-340BD60C4963}"/>
    <hyperlink ref="M3" r:id="rId2" display="ESS to apply for Leave" xr:uid="{2AAB9653-B0AB-479E-9434-7B601E00F716}"/>
    <hyperlink ref="M4" r:id="rId3" display="View Leave, Attendance and " xr:uid="{C51632B9-A99C-49E1-AD8E-28385C764E5D}"/>
    <hyperlink ref="M5" r:id="rId4" display="Overtime Policies (HUPP 5.6)" xr:uid="{9B79A1EF-6B0D-4C29-B335-8FE4DA7C31D1}"/>
    <hyperlink ref="M4:P4" r:id="rId5" display="Leave Entitlements" xr:uid="{E63E4442-5E1E-4306-AD92-A7CA6831F505}"/>
    <hyperlink ref="M5:P5" r:id="rId6" display="Attendance, Hours of Work and Overtime Procedures" xr:uid="{A8658B4B-83F4-496C-A7EA-CEBBE099C405}"/>
    <hyperlink ref="M3:P3" r:id="rId7" display="Workday to apply for Leave" xr:uid="{FF6A1BC1-96D0-41BE-8904-85ADE47D2217}"/>
  </hyperlinks>
  <pageMargins left="0.2" right="0.23" top="0.37" bottom="0.2" header="0.35" footer="0.2"/>
  <pageSetup paperSize="9" scale="94" fitToHeight="2" orientation="landscape" horizontalDpi="4294967295" verticalDpi="4294967295" r:id="rId8"/>
  <headerFooter alignWithMargins="0"/>
  <rowBreaks count="1" manualBreakCount="1">
    <brk id="44" max="16383" man="1"/>
  </rowBreaks>
  <drawing r:id="rId9"/>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tabColor theme="5"/>
    <pageSetUpPr autoPageBreaks="0"/>
  </sheetPr>
  <dimension ref="A1:Q89"/>
  <sheetViews>
    <sheetView zoomScaleNormal="100" workbookViewId="0">
      <selection sqref="A1:XFD1048576"/>
    </sheetView>
  </sheetViews>
  <sheetFormatPr defaultColWidth="11.42578125" defaultRowHeight="12.75" x14ac:dyDescent="0.2"/>
  <sheetData>
    <row r="1" spans="1:17" ht="22.5" customHeight="1" x14ac:dyDescent="0.25">
      <c r="A1" s="155"/>
      <c r="B1" s="27"/>
      <c r="C1" s="156" t="s">
        <v>0</v>
      </c>
      <c r="D1" s="27"/>
      <c r="E1" s="27"/>
      <c r="F1" s="27"/>
      <c r="G1" s="157"/>
      <c r="H1" s="158"/>
      <c r="I1" s="159"/>
      <c r="J1" s="158"/>
      <c r="K1" s="160"/>
      <c r="L1" s="27"/>
      <c r="M1" s="27"/>
      <c r="N1" s="27"/>
      <c r="O1" s="27"/>
      <c r="P1" s="28"/>
    </row>
    <row r="2" spans="1:17" ht="12.75" customHeight="1" x14ac:dyDescent="0.2">
      <c r="A2" s="60"/>
      <c r="B2" s="12"/>
      <c r="C2" s="184" t="s">
        <v>36</v>
      </c>
      <c r="D2" s="185">
        <f>SUM('12Mar-25Mar'!D2,14)</f>
        <v>43184</v>
      </c>
      <c r="E2" s="186" t="s">
        <v>37</v>
      </c>
      <c r="F2" s="187"/>
      <c r="G2" s="188"/>
      <c r="H2" s="189" t="s">
        <v>38</v>
      </c>
      <c r="I2" s="190"/>
      <c r="J2" s="190"/>
      <c r="K2" s="190"/>
      <c r="L2" s="191">
        <f>+'12Mar-25Mar'!K41</f>
        <v>-17.520833333333336</v>
      </c>
      <c r="M2" s="306" t="s">
        <v>39</v>
      </c>
      <c r="N2" s="307"/>
      <c r="O2" s="307"/>
      <c r="P2" s="308"/>
    </row>
    <row r="3" spans="1:17" ht="12.75" customHeight="1" x14ac:dyDescent="0.2">
      <c r="A3" s="60"/>
      <c r="B3" s="12"/>
      <c r="C3" s="118" t="s">
        <v>40</v>
      </c>
      <c r="D3" s="302" t="str">
        <f>+'12Mar-25Mar'!D3</f>
        <v>Your Name Goes here</v>
      </c>
      <c r="E3" s="303"/>
      <c r="F3" s="303"/>
      <c r="G3" s="304"/>
      <c r="H3" s="122"/>
      <c r="I3" s="120"/>
      <c r="J3" s="120"/>
      <c r="K3" s="120"/>
      <c r="L3" s="121"/>
      <c r="M3" s="309" t="s">
        <v>42</v>
      </c>
      <c r="N3" s="310"/>
      <c r="O3" s="310"/>
      <c r="P3" s="311"/>
    </row>
    <row r="4" spans="1:17" x14ac:dyDescent="0.2">
      <c r="A4" s="60"/>
      <c r="B4" s="12"/>
      <c r="C4" s="118" t="s">
        <v>43</v>
      </c>
      <c r="D4" s="149" t="str">
        <f>+'12Mar-25Mar'!D4</f>
        <v>Pos no.</v>
      </c>
      <c r="E4" s="150"/>
      <c r="F4" s="214" t="s">
        <v>45</v>
      </c>
      <c r="G4" s="151" t="str">
        <f>'12Mar-25Mar'!G4</f>
        <v>Emp ID</v>
      </c>
      <c r="H4" s="122" t="s">
        <v>47</v>
      </c>
      <c r="I4" s="122"/>
      <c r="J4" s="120"/>
      <c r="K4" s="120"/>
      <c r="L4" s="123">
        <f>'12Mar-25Mar'!K78</f>
        <v>0</v>
      </c>
      <c r="M4" s="309" t="s">
        <v>48</v>
      </c>
      <c r="N4" s="310"/>
      <c r="O4" s="310"/>
      <c r="P4" s="311"/>
    </row>
    <row r="5" spans="1:17" ht="13.5" customHeight="1" x14ac:dyDescent="0.2">
      <c r="A5" s="60"/>
      <c r="B5" s="12"/>
      <c r="C5" s="192" t="s">
        <v>49</v>
      </c>
      <c r="D5" s="315" t="str">
        <f>+'12Mar-25Mar'!D5</f>
        <v>Your Unit Name goes here</v>
      </c>
      <c r="E5" s="316"/>
      <c r="F5" s="316"/>
      <c r="G5" s="317"/>
      <c r="H5" s="193" t="s">
        <v>51</v>
      </c>
      <c r="I5" s="193"/>
      <c r="J5" s="194"/>
      <c r="K5" s="194"/>
      <c r="L5" s="195" t="str">
        <f>'12Mar-25Mar'!L5</f>
        <v>FLEX</v>
      </c>
      <c r="M5" s="312" t="s">
        <v>53</v>
      </c>
      <c r="N5" s="313"/>
      <c r="O5" s="313"/>
      <c r="P5" s="314"/>
    </row>
    <row r="6" spans="1:17" x14ac:dyDescent="0.2">
      <c r="A6" s="60"/>
      <c r="B6" s="13"/>
      <c r="C6" s="182" t="s">
        <v>54</v>
      </c>
      <c r="D6" s="146" t="s">
        <v>55</v>
      </c>
      <c r="E6" s="146" t="s">
        <v>56</v>
      </c>
      <c r="F6" s="146" t="s">
        <v>57</v>
      </c>
      <c r="G6" s="146" t="s">
        <v>58</v>
      </c>
      <c r="H6" s="146" t="s">
        <v>59</v>
      </c>
      <c r="I6" s="146" t="s">
        <v>60</v>
      </c>
      <c r="J6" s="146" t="s">
        <v>54</v>
      </c>
      <c r="K6" s="146" t="s">
        <v>55</v>
      </c>
      <c r="L6" s="146" t="s">
        <v>56</v>
      </c>
      <c r="M6" s="146" t="s">
        <v>57</v>
      </c>
      <c r="N6" s="146" t="s">
        <v>58</v>
      </c>
      <c r="O6" s="146" t="s">
        <v>59</v>
      </c>
      <c r="P6" s="183" t="s">
        <v>60</v>
      </c>
    </row>
    <row r="7" spans="1:17" ht="13.5" thickBot="1" x14ac:dyDescent="0.25">
      <c r="A7" s="60"/>
      <c r="B7" s="13"/>
      <c r="C7" s="114">
        <f>D2</f>
        <v>43184</v>
      </c>
      <c r="D7" s="115">
        <f>$C$7+1</f>
        <v>43185</v>
      </c>
      <c r="E7" s="115">
        <f>$C$7+2</f>
        <v>43186</v>
      </c>
      <c r="F7" s="115">
        <f>$C$7+3</f>
        <v>43187</v>
      </c>
      <c r="G7" s="115">
        <f>$C$7+4</f>
        <v>43188</v>
      </c>
      <c r="H7" s="115">
        <f>$C$7+5</f>
        <v>43189</v>
      </c>
      <c r="I7" s="115">
        <f>$C$7+6</f>
        <v>43190</v>
      </c>
      <c r="J7" s="115">
        <f>$C$7+7</f>
        <v>43191</v>
      </c>
      <c r="K7" s="115">
        <f>$C$7+8</f>
        <v>43192</v>
      </c>
      <c r="L7" s="115">
        <f>$C$7+9</f>
        <v>43193</v>
      </c>
      <c r="M7" s="115">
        <f>$C$7+10</f>
        <v>43194</v>
      </c>
      <c r="N7" s="115">
        <f>$C$7+11</f>
        <v>43195</v>
      </c>
      <c r="O7" s="115">
        <f>$C$7+12</f>
        <v>43196</v>
      </c>
      <c r="P7" s="162">
        <f>$C$7+13</f>
        <v>43197</v>
      </c>
      <c r="Q7" s="1"/>
    </row>
    <row r="8" spans="1:17" ht="13.5" thickBot="1" x14ac:dyDescent="0.25">
      <c r="A8" s="118" t="s">
        <v>61</v>
      </c>
      <c r="B8" s="120"/>
      <c r="C8" s="220">
        <f>'12Mar-25Mar'!C8:P8</f>
        <v>0</v>
      </c>
      <c r="D8" s="227">
        <f>'12Mar-25Mar'!D8:P8</f>
        <v>0</v>
      </c>
      <c r="E8" s="230">
        <f>'12Mar-25Mar'!E8:P8</f>
        <v>0.30208333333333331</v>
      </c>
      <c r="F8" s="228">
        <f>'12Mar-25Mar'!F8:P8</f>
        <v>0.30208333333333331</v>
      </c>
      <c r="G8" s="230">
        <f>'12Mar-25Mar'!G8:P8</f>
        <v>0.30208333333333331</v>
      </c>
      <c r="H8" s="228">
        <f>'12Mar-25Mar'!H8:P8</f>
        <v>0.30208333333333331</v>
      </c>
      <c r="I8" s="230">
        <f>'12Mar-25Mar'!I8:P8</f>
        <v>0.30208333333333331</v>
      </c>
      <c r="J8" s="227">
        <f>'12Mar-25Mar'!J8:P8</f>
        <v>0</v>
      </c>
      <c r="K8" s="227">
        <f>'12Mar-25Mar'!K8:P8</f>
        <v>0</v>
      </c>
      <c r="L8" s="230">
        <f>'12Mar-25Mar'!L8:P8</f>
        <v>0.30208333333333331</v>
      </c>
      <c r="M8" s="228">
        <f>'12Mar-25Mar'!M8:P8</f>
        <v>0.30208333333333331</v>
      </c>
      <c r="N8" s="230">
        <f>'12Mar-25Mar'!N8:P8</f>
        <v>0.30208333333333331</v>
      </c>
      <c r="O8" s="228">
        <f>'12Mar-25Mar'!O8:P8</f>
        <v>0.30208333333333331</v>
      </c>
      <c r="P8" s="230">
        <f>'12Mar-25Mar'!P8:P8</f>
        <v>0.30208333333333331</v>
      </c>
      <c r="Q8" s="1"/>
    </row>
    <row r="9" spans="1:17" x14ac:dyDescent="0.2">
      <c r="A9" s="163" t="s">
        <v>62</v>
      </c>
      <c r="B9" s="98" t="s">
        <v>63</v>
      </c>
      <c r="C9" s="221">
        <v>0</v>
      </c>
      <c r="D9" s="221">
        <v>0</v>
      </c>
      <c r="E9" s="231">
        <v>0</v>
      </c>
      <c r="F9" s="229">
        <v>0</v>
      </c>
      <c r="G9" s="231">
        <v>0</v>
      </c>
      <c r="H9" s="229">
        <v>0</v>
      </c>
      <c r="I9" s="231">
        <v>0</v>
      </c>
      <c r="J9" s="221">
        <v>0</v>
      </c>
      <c r="K9" s="221">
        <v>0</v>
      </c>
      <c r="L9" s="231">
        <v>0</v>
      </c>
      <c r="M9" s="229">
        <v>0</v>
      </c>
      <c r="N9" s="231">
        <v>0</v>
      </c>
      <c r="O9" s="229">
        <v>0</v>
      </c>
      <c r="P9" s="231">
        <v>0</v>
      </c>
    </row>
    <row r="10" spans="1:17" x14ac:dyDescent="0.2">
      <c r="A10" s="164"/>
      <c r="B10" s="98" t="s">
        <v>64</v>
      </c>
      <c r="C10" s="221">
        <v>0</v>
      </c>
      <c r="D10" s="221">
        <v>0</v>
      </c>
      <c r="E10" s="231">
        <v>0</v>
      </c>
      <c r="F10" s="229">
        <v>0</v>
      </c>
      <c r="G10" s="231">
        <v>0</v>
      </c>
      <c r="H10" s="229">
        <v>0</v>
      </c>
      <c r="I10" s="231">
        <v>0</v>
      </c>
      <c r="J10" s="221">
        <v>0</v>
      </c>
      <c r="K10" s="221">
        <v>0</v>
      </c>
      <c r="L10" s="231">
        <v>0</v>
      </c>
      <c r="M10" s="229">
        <v>0</v>
      </c>
      <c r="N10" s="231">
        <v>0</v>
      </c>
      <c r="O10" s="229">
        <v>0</v>
      </c>
      <c r="P10" s="231">
        <v>0</v>
      </c>
    </row>
    <row r="11" spans="1:17" x14ac:dyDescent="0.2">
      <c r="A11" s="164"/>
      <c r="B11" s="98" t="s">
        <v>63</v>
      </c>
      <c r="C11" s="221"/>
      <c r="D11" s="221"/>
      <c r="E11" s="231"/>
      <c r="F11" s="229"/>
      <c r="G11" s="231"/>
      <c r="H11" s="229"/>
      <c r="I11" s="231"/>
      <c r="J11" s="221"/>
      <c r="K11" s="221"/>
      <c r="L11" s="231"/>
      <c r="M11" s="229"/>
      <c r="N11" s="231"/>
      <c r="O11" s="229"/>
      <c r="P11" s="236"/>
    </row>
    <row r="12" spans="1:17" x14ac:dyDescent="0.2">
      <c r="A12" s="164"/>
      <c r="B12" s="98" t="s">
        <v>64</v>
      </c>
      <c r="C12" s="221"/>
      <c r="D12" s="221"/>
      <c r="E12" s="231"/>
      <c r="F12" s="229"/>
      <c r="G12" s="231"/>
      <c r="H12" s="229"/>
      <c r="I12" s="231"/>
      <c r="J12" s="221"/>
      <c r="K12" s="221"/>
      <c r="L12" s="231"/>
      <c r="M12" s="229"/>
      <c r="N12" s="231"/>
      <c r="O12" s="229"/>
      <c r="P12" s="236"/>
    </row>
    <row r="13" spans="1:17" ht="13.5" thickBot="1" x14ac:dyDescent="0.25">
      <c r="A13" s="165"/>
      <c r="B13" s="99" t="s">
        <v>65</v>
      </c>
      <c r="C13" s="100">
        <f t="shared" ref="C13:P13" si="0">(C10-C9)+(C12-C11)</f>
        <v>0</v>
      </c>
      <c r="D13" s="100">
        <f t="shared" si="0"/>
        <v>0</v>
      </c>
      <c r="E13" s="100">
        <f t="shared" si="0"/>
        <v>0</v>
      </c>
      <c r="F13" s="100">
        <f t="shared" si="0"/>
        <v>0</v>
      </c>
      <c r="G13" s="100">
        <f t="shared" si="0"/>
        <v>0</v>
      </c>
      <c r="H13" s="100">
        <f t="shared" si="0"/>
        <v>0</v>
      </c>
      <c r="I13" s="100">
        <f t="shared" si="0"/>
        <v>0</v>
      </c>
      <c r="J13" s="100">
        <f t="shared" si="0"/>
        <v>0</v>
      </c>
      <c r="K13" s="100">
        <f t="shared" si="0"/>
        <v>0</v>
      </c>
      <c r="L13" s="100">
        <f t="shared" si="0"/>
        <v>0</v>
      </c>
      <c r="M13" s="100">
        <f t="shared" si="0"/>
        <v>0</v>
      </c>
      <c r="N13" s="100">
        <f t="shared" si="0"/>
        <v>0</v>
      </c>
      <c r="O13" s="100">
        <f t="shared" si="0"/>
        <v>0</v>
      </c>
      <c r="P13" s="166">
        <f t="shared" si="0"/>
        <v>0</v>
      </c>
    </row>
    <row r="14" spans="1:17" x14ac:dyDescent="0.2">
      <c r="A14" s="167" t="s">
        <v>66</v>
      </c>
      <c r="B14" s="101" t="s">
        <v>63</v>
      </c>
      <c r="C14" s="222">
        <v>0</v>
      </c>
      <c r="D14" s="222">
        <v>0</v>
      </c>
      <c r="E14" s="232">
        <v>0</v>
      </c>
      <c r="F14" s="240">
        <v>0</v>
      </c>
      <c r="G14" s="232">
        <v>0</v>
      </c>
      <c r="H14" s="240">
        <v>0</v>
      </c>
      <c r="I14" s="232">
        <v>0</v>
      </c>
      <c r="J14" s="222">
        <v>0</v>
      </c>
      <c r="K14" s="222">
        <v>0</v>
      </c>
      <c r="L14" s="231">
        <v>0</v>
      </c>
      <c r="M14" s="240">
        <v>0</v>
      </c>
      <c r="N14" s="231">
        <v>0</v>
      </c>
      <c r="O14" s="240">
        <v>0</v>
      </c>
      <c r="P14" s="231">
        <v>0</v>
      </c>
    </row>
    <row r="15" spans="1:17" x14ac:dyDescent="0.2">
      <c r="A15" s="164"/>
      <c r="B15" s="98" t="s">
        <v>64</v>
      </c>
      <c r="C15" s="221">
        <v>0</v>
      </c>
      <c r="D15" s="221">
        <v>0</v>
      </c>
      <c r="E15" s="231">
        <v>0</v>
      </c>
      <c r="F15" s="229">
        <v>0</v>
      </c>
      <c r="G15" s="231">
        <v>0</v>
      </c>
      <c r="H15" s="229">
        <v>0</v>
      </c>
      <c r="I15" s="231">
        <v>0</v>
      </c>
      <c r="J15" s="221">
        <v>0</v>
      </c>
      <c r="K15" s="221">
        <v>0</v>
      </c>
      <c r="L15" s="231">
        <v>0</v>
      </c>
      <c r="M15" s="229">
        <v>0</v>
      </c>
      <c r="N15" s="231">
        <v>0</v>
      </c>
      <c r="O15" s="229">
        <v>0</v>
      </c>
      <c r="P15" s="231">
        <v>0</v>
      </c>
    </row>
    <row r="16" spans="1:17" x14ac:dyDescent="0.2">
      <c r="A16" s="164"/>
      <c r="B16" s="98" t="s">
        <v>63</v>
      </c>
      <c r="C16" s="221"/>
      <c r="D16" s="221"/>
      <c r="E16" s="231"/>
      <c r="F16" s="229"/>
      <c r="G16" s="231"/>
      <c r="H16" s="229"/>
      <c r="I16" s="231"/>
      <c r="J16" s="221"/>
      <c r="K16" s="221"/>
      <c r="L16" s="231"/>
      <c r="M16" s="229"/>
      <c r="N16" s="231"/>
      <c r="O16" s="229"/>
      <c r="P16" s="236"/>
    </row>
    <row r="17" spans="1:16" x14ac:dyDescent="0.2">
      <c r="A17" s="164"/>
      <c r="B17" s="98" t="s">
        <v>64</v>
      </c>
      <c r="C17" s="221"/>
      <c r="D17" s="221"/>
      <c r="E17" s="231"/>
      <c r="F17" s="229"/>
      <c r="G17" s="231"/>
      <c r="H17" s="229"/>
      <c r="I17" s="231"/>
      <c r="J17" s="221"/>
      <c r="K17" s="221"/>
      <c r="L17" s="231"/>
      <c r="M17" s="229"/>
      <c r="N17" s="231"/>
      <c r="O17" s="229"/>
      <c r="P17" s="236"/>
    </row>
    <row r="18" spans="1:16" ht="13.5" thickBot="1" x14ac:dyDescent="0.25">
      <c r="A18" s="164"/>
      <c r="B18" s="102" t="s">
        <v>65</v>
      </c>
      <c r="C18" s="100">
        <f t="shared" ref="C18:P18" si="1">(C15-C14)+(C17-C16)</f>
        <v>0</v>
      </c>
      <c r="D18" s="100">
        <f t="shared" si="1"/>
        <v>0</v>
      </c>
      <c r="E18" s="100">
        <f t="shared" si="1"/>
        <v>0</v>
      </c>
      <c r="F18" s="100">
        <f t="shared" si="1"/>
        <v>0</v>
      </c>
      <c r="G18" s="100">
        <f t="shared" si="1"/>
        <v>0</v>
      </c>
      <c r="H18" s="100">
        <f t="shared" si="1"/>
        <v>0</v>
      </c>
      <c r="I18" s="100">
        <f t="shared" si="1"/>
        <v>0</v>
      </c>
      <c r="J18" s="100">
        <f t="shared" si="1"/>
        <v>0</v>
      </c>
      <c r="K18" s="100">
        <f t="shared" si="1"/>
        <v>0</v>
      </c>
      <c r="L18" s="100">
        <f t="shared" si="1"/>
        <v>0</v>
      </c>
      <c r="M18" s="100">
        <f t="shared" si="1"/>
        <v>0</v>
      </c>
      <c r="N18" s="100">
        <f t="shared" si="1"/>
        <v>0</v>
      </c>
      <c r="O18" s="100">
        <f t="shared" si="1"/>
        <v>0</v>
      </c>
      <c r="P18" s="166">
        <f t="shared" si="1"/>
        <v>0</v>
      </c>
    </row>
    <row r="19" spans="1:16" ht="13.5" thickBot="1" x14ac:dyDescent="0.25">
      <c r="A19" s="168" t="s">
        <v>67</v>
      </c>
      <c r="B19" s="103"/>
      <c r="C19" s="104">
        <f t="shared" ref="C19:P19" si="2">C13+C18</f>
        <v>0</v>
      </c>
      <c r="D19" s="104">
        <f t="shared" si="2"/>
        <v>0</v>
      </c>
      <c r="E19" s="104">
        <f t="shared" si="2"/>
        <v>0</v>
      </c>
      <c r="F19" s="104">
        <f t="shared" si="2"/>
        <v>0</v>
      </c>
      <c r="G19" s="104">
        <f t="shared" si="2"/>
        <v>0</v>
      </c>
      <c r="H19" s="104">
        <f t="shared" si="2"/>
        <v>0</v>
      </c>
      <c r="I19" s="104">
        <f t="shared" si="2"/>
        <v>0</v>
      </c>
      <c r="J19" s="104">
        <f t="shared" si="2"/>
        <v>0</v>
      </c>
      <c r="K19" s="104">
        <f t="shared" si="2"/>
        <v>0</v>
      </c>
      <c r="L19" s="104">
        <f t="shared" si="2"/>
        <v>0</v>
      </c>
      <c r="M19" s="104">
        <f t="shared" si="2"/>
        <v>0</v>
      </c>
      <c r="N19" s="104">
        <f t="shared" si="2"/>
        <v>0</v>
      </c>
      <c r="O19" s="104">
        <f t="shared" si="2"/>
        <v>0</v>
      </c>
      <c r="P19" s="169">
        <f t="shared" si="2"/>
        <v>0</v>
      </c>
    </row>
    <row r="20" spans="1:16" x14ac:dyDescent="0.2">
      <c r="A20" s="164"/>
      <c r="B20" s="105" t="s">
        <v>68</v>
      </c>
      <c r="C20" s="221"/>
      <c r="D20" s="221"/>
      <c r="E20" s="231"/>
      <c r="F20" s="229"/>
      <c r="G20" s="231"/>
      <c r="H20" s="229"/>
      <c r="I20" s="231"/>
      <c r="J20" s="221"/>
      <c r="K20" s="221"/>
      <c r="L20" s="231"/>
      <c r="M20" s="229"/>
      <c r="N20" s="231"/>
      <c r="O20" s="229"/>
      <c r="P20" s="236"/>
    </row>
    <row r="21" spans="1:16" x14ac:dyDescent="0.2">
      <c r="A21" s="167" t="s">
        <v>70</v>
      </c>
      <c r="B21" s="105" t="s">
        <v>71</v>
      </c>
      <c r="C21" s="221"/>
      <c r="D21" s="221"/>
      <c r="E21" s="231"/>
      <c r="F21" s="229"/>
      <c r="G21" s="231"/>
      <c r="H21" s="229"/>
      <c r="I21" s="231"/>
      <c r="J21" s="221"/>
      <c r="K21" s="221"/>
      <c r="L21" s="231"/>
      <c r="M21" s="229"/>
      <c r="N21" s="231"/>
      <c r="O21" s="229"/>
      <c r="P21" s="236"/>
    </row>
    <row r="22" spans="1:16" x14ac:dyDescent="0.2">
      <c r="A22" s="167" t="s">
        <v>72</v>
      </c>
      <c r="B22" s="105" t="s">
        <v>73</v>
      </c>
      <c r="C22" s="221"/>
      <c r="D22" s="221"/>
      <c r="E22" s="231"/>
      <c r="F22" s="229"/>
      <c r="G22" s="231"/>
      <c r="H22" s="229"/>
      <c r="I22" s="231"/>
      <c r="J22" s="221"/>
      <c r="K22" s="221"/>
      <c r="L22" s="231"/>
      <c r="M22" s="229"/>
      <c r="N22" s="231"/>
      <c r="O22" s="229"/>
      <c r="P22" s="236"/>
    </row>
    <row r="23" spans="1:16" x14ac:dyDescent="0.2">
      <c r="A23" s="167" t="s">
        <v>74</v>
      </c>
      <c r="B23" s="105" t="s">
        <v>75</v>
      </c>
      <c r="C23" s="221"/>
      <c r="D23" s="221"/>
      <c r="E23" s="231"/>
      <c r="F23" s="229"/>
      <c r="G23" s="231"/>
      <c r="H23" s="229"/>
      <c r="I23" s="231"/>
      <c r="J23" s="221"/>
      <c r="K23" s="221"/>
      <c r="L23" s="231"/>
      <c r="M23" s="229"/>
      <c r="N23" s="231"/>
      <c r="O23" s="229"/>
      <c r="P23" s="236"/>
    </row>
    <row r="24" spans="1:16" x14ac:dyDescent="0.2">
      <c r="A24" s="167" t="s">
        <v>76</v>
      </c>
      <c r="B24" s="105" t="s">
        <v>77</v>
      </c>
      <c r="C24" s="223"/>
      <c r="D24" s="221"/>
      <c r="E24" s="231"/>
      <c r="F24" s="229"/>
      <c r="G24" s="231"/>
      <c r="H24" s="229"/>
      <c r="I24" s="231"/>
      <c r="J24" s="221"/>
      <c r="K24" s="221"/>
      <c r="L24" s="231"/>
      <c r="M24" s="229"/>
      <c r="N24" s="231"/>
      <c r="O24" s="229"/>
      <c r="P24" s="236"/>
    </row>
    <row r="25" spans="1:16" ht="13.5" thickBot="1" x14ac:dyDescent="0.25">
      <c r="A25" s="164"/>
      <c r="B25" s="106" t="s">
        <v>78</v>
      </c>
      <c r="C25" s="224"/>
      <c r="D25" s="224"/>
      <c r="E25" s="233"/>
      <c r="F25" s="241"/>
      <c r="G25" s="233"/>
      <c r="H25" s="241"/>
      <c r="I25" s="233"/>
      <c r="J25" s="224"/>
      <c r="K25" s="224"/>
      <c r="L25" s="233"/>
      <c r="M25" s="241"/>
      <c r="N25" s="233"/>
      <c r="O25" s="241"/>
      <c r="P25" s="237"/>
    </row>
    <row r="26" spans="1:16" ht="13.5" thickBot="1" x14ac:dyDescent="0.25">
      <c r="A26" s="170" t="s">
        <v>79</v>
      </c>
      <c r="B26" s="107"/>
      <c r="C26" s="108">
        <f t="shared" ref="C26:P26" si="3">SUM(C20:C25)</f>
        <v>0</v>
      </c>
      <c r="D26" s="108">
        <f t="shared" si="3"/>
        <v>0</v>
      </c>
      <c r="E26" s="108">
        <f t="shared" si="3"/>
        <v>0</v>
      </c>
      <c r="F26" s="108">
        <f t="shared" si="3"/>
        <v>0</v>
      </c>
      <c r="G26" s="108">
        <f t="shared" si="3"/>
        <v>0</v>
      </c>
      <c r="H26" s="108">
        <f t="shared" si="3"/>
        <v>0</v>
      </c>
      <c r="I26" s="108">
        <f t="shared" si="3"/>
        <v>0</v>
      </c>
      <c r="J26" s="108">
        <f t="shared" si="3"/>
        <v>0</v>
      </c>
      <c r="K26" s="108">
        <f t="shared" si="3"/>
        <v>0</v>
      </c>
      <c r="L26" s="108">
        <f t="shared" si="3"/>
        <v>0</v>
      </c>
      <c r="M26" s="108">
        <f t="shared" si="3"/>
        <v>0</v>
      </c>
      <c r="N26" s="108">
        <f t="shared" si="3"/>
        <v>0</v>
      </c>
      <c r="O26" s="108">
        <f t="shared" si="3"/>
        <v>0</v>
      </c>
      <c r="P26" s="171">
        <f t="shared" si="3"/>
        <v>0</v>
      </c>
    </row>
    <row r="27" spans="1:16" ht="13.5" thickBot="1" x14ac:dyDescent="0.25">
      <c r="A27" s="172" t="s">
        <v>80</v>
      </c>
      <c r="B27" s="109"/>
      <c r="C27" s="110" t="str">
        <f t="shared" ref="C27:P27" si="4">IF(C29&gt;=C8,"0:00",C8-C29)</f>
        <v>0:00</v>
      </c>
      <c r="D27" s="110" t="str">
        <f t="shared" si="4"/>
        <v>0:00</v>
      </c>
      <c r="E27" s="110">
        <f t="shared" si="4"/>
        <v>0.30208333333333331</v>
      </c>
      <c r="F27" s="110">
        <f t="shared" si="4"/>
        <v>0.30208333333333331</v>
      </c>
      <c r="G27" s="110">
        <f t="shared" si="4"/>
        <v>0.30208333333333331</v>
      </c>
      <c r="H27" s="110">
        <f t="shared" si="4"/>
        <v>0.30208333333333331</v>
      </c>
      <c r="I27" s="110">
        <f t="shared" si="4"/>
        <v>0.30208333333333331</v>
      </c>
      <c r="J27" s="110" t="str">
        <f t="shared" si="4"/>
        <v>0:00</v>
      </c>
      <c r="K27" s="110" t="str">
        <f t="shared" si="4"/>
        <v>0:00</v>
      </c>
      <c r="L27" s="110">
        <f t="shared" si="4"/>
        <v>0.30208333333333331</v>
      </c>
      <c r="M27" s="110">
        <f t="shared" si="4"/>
        <v>0.30208333333333331</v>
      </c>
      <c r="N27" s="110">
        <f t="shared" si="4"/>
        <v>0.30208333333333331</v>
      </c>
      <c r="O27" s="110">
        <f t="shared" si="4"/>
        <v>0.30208333333333331</v>
      </c>
      <c r="P27" s="173">
        <f t="shared" si="4"/>
        <v>0.30208333333333331</v>
      </c>
    </row>
    <row r="28" spans="1:16" ht="13.5" thickBot="1" x14ac:dyDescent="0.25">
      <c r="A28" s="174" t="s">
        <v>81</v>
      </c>
      <c r="B28" s="111"/>
      <c r="C28" s="225" t="s">
        <v>82</v>
      </c>
      <c r="D28" s="225" t="s">
        <v>82</v>
      </c>
      <c r="E28" s="234" t="s">
        <v>82</v>
      </c>
      <c r="F28" s="242" t="s">
        <v>82</v>
      </c>
      <c r="G28" s="234" t="s">
        <v>82</v>
      </c>
      <c r="H28" s="242" t="s">
        <v>82</v>
      </c>
      <c r="I28" s="234" t="s">
        <v>82</v>
      </c>
      <c r="J28" s="225" t="s">
        <v>82</v>
      </c>
      <c r="K28" s="225" t="s">
        <v>82</v>
      </c>
      <c r="L28" s="234" t="s">
        <v>82</v>
      </c>
      <c r="M28" s="242" t="s">
        <v>82</v>
      </c>
      <c r="N28" s="234" t="s">
        <v>82</v>
      </c>
      <c r="O28" s="242" t="s">
        <v>82</v>
      </c>
      <c r="P28" s="238" t="s">
        <v>82</v>
      </c>
    </row>
    <row r="29" spans="1:16" ht="13.5" thickTop="1" x14ac:dyDescent="0.2">
      <c r="A29" s="175" t="s">
        <v>83</v>
      </c>
      <c r="B29" s="141"/>
      <c r="C29" s="145">
        <f t="shared" ref="C29:P29" si="5">C26+C19</f>
        <v>0</v>
      </c>
      <c r="D29" s="145">
        <f t="shared" si="5"/>
        <v>0</v>
      </c>
      <c r="E29" s="145">
        <f t="shared" si="5"/>
        <v>0</v>
      </c>
      <c r="F29" s="145">
        <f t="shared" si="5"/>
        <v>0</v>
      </c>
      <c r="G29" s="145">
        <f t="shared" si="5"/>
        <v>0</v>
      </c>
      <c r="H29" s="145">
        <f t="shared" si="5"/>
        <v>0</v>
      </c>
      <c r="I29" s="145">
        <f t="shared" si="5"/>
        <v>0</v>
      </c>
      <c r="J29" s="145">
        <f t="shared" si="5"/>
        <v>0</v>
      </c>
      <c r="K29" s="145">
        <f t="shared" si="5"/>
        <v>0</v>
      </c>
      <c r="L29" s="145">
        <f t="shared" si="5"/>
        <v>0</v>
      </c>
      <c r="M29" s="145">
        <f t="shared" si="5"/>
        <v>0</v>
      </c>
      <c r="N29" s="145">
        <f t="shared" si="5"/>
        <v>0</v>
      </c>
      <c r="O29" s="145">
        <f t="shared" si="5"/>
        <v>0</v>
      </c>
      <c r="P29" s="176">
        <f t="shared" si="5"/>
        <v>0</v>
      </c>
    </row>
    <row r="30" spans="1:16" x14ac:dyDescent="0.2">
      <c r="A30" s="177" t="s">
        <v>84</v>
      </c>
      <c r="B30" s="142"/>
      <c r="C30" s="226">
        <f>IF(L3 ="Y", 0-L2, L2)</f>
        <v>-17.520833333333336</v>
      </c>
      <c r="D30" s="226">
        <f t="shared" ref="D30:P30" si="6">C32</f>
        <v>-17.520833333333336</v>
      </c>
      <c r="E30" s="235">
        <f t="shared" si="6"/>
        <v>-17.520833333333336</v>
      </c>
      <c r="F30" s="243">
        <f t="shared" si="6"/>
        <v>-17.822916666666668</v>
      </c>
      <c r="G30" s="235">
        <f t="shared" si="6"/>
        <v>-18.125</v>
      </c>
      <c r="H30" s="243">
        <f t="shared" si="6"/>
        <v>-18.427083333333332</v>
      </c>
      <c r="I30" s="235">
        <f t="shared" si="6"/>
        <v>-18.729166666666664</v>
      </c>
      <c r="J30" s="226">
        <f t="shared" si="6"/>
        <v>-19.031249999999996</v>
      </c>
      <c r="K30" s="226">
        <f t="shared" si="6"/>
        <v>-19.031249999999996</v>
      </c>
      <c r="L30" s="235">
        <f t="shared" si="6"/>
        <v>-19.031249999999996</v>
      </c>
      <c r="M30" s="243">
        <f t="shared" si="6"/>
        <v>-19.333333333333329</v>
      </c>
      <c r="N30" s="235">
        <f t="shared" si="6"/>
        <v>-19.635416666666661</v>
      </c>
      <c r="O30" s="243">
        <f t="shared" si="6"/>
        <v>-19.937499999999993</v>
      </c>
      <c r="P30" s="239">
        <f t="shared" si="6"/>
        <v>-20.239583333333325</v>
      </c>
    </row>
    <row r="31" spans="1:16" x14ac:dyDescent="0.2">
      <c r="A31" s="177" t="s">
        <v>85</v>
      </c>
      <c r="B31" s="142"/>
      <c r="C31" s="226">
        <f t="shared" ref="C31:P31" si="7">IF(AND(C29=0,C27=0),"0:00", C29-C8)</f>
        <v>0</v>
      </c>
      <c r="D31" s="226">
        <f t="shared" si="7"/>
        <v>0</v>
      </c>
      <c r="E31" s="235">
        <f t="shared" si="7"/>
        <v>-0.30208333333333331</v>
      </c>
      <c r="F31" s="243">
        <f t="shared" si="7"/>
        <v>-0.30208333333333331</v>
      </c>
      <c r="G31" s="235">
        <f t="shared" si="7"/>
        <v>-0.30208333333333331</v>
      </c>
      <c r="H31" s="243">
        <f t="shared" si="7"/>
        <v>-0.30208333333333331</v>
      </c>
      <c r="I31" s="235">
        <f t="shared" si="7"/>
        <v>-0.30208333333333331</v>
      </c>
      <c r="J31" s="226">
        <f t="shared" si="7"/>
        <v>0</v>
      </c>
      <c r="K31" s="226">
        <f t="shared" si="7"/>
        <v>0</v>
      </c>
      <c r="L31" s="235">
        <f t="shared" si="7"/>
        <v>-0.30208333333333331</v>
      </c>
      <c r="M31" s="243">
        <f t="shared" si="7"/>
        <v>-0.30208333333333331</v>
      </c>
      <c r="N31" s="235">
        <f t="shared" si="7"/>
        <v>-0.30208333333333331</v>
      </c>
      <c r="O31" s="243">
        <f t="shared" si="7"/>
        <v>-0.30208333333333331</v>
      </c>
      <c r="P31" s="239">
        <f t="shared" si="7"/>
        <v>-0.30208333333333331</v>
      </c>
    </row>
    <row r="32" spans="1:16" ht="13.5" thickBot="1" x14ac:dyDescent="0.25">
      <c r="A32" s="178" t="s">
        <v>86</v>
      </c>
      <c r="B32" s="143"/>
      <c r="C32" s="144">
        <f t="shared" ref="C32:P32" si="8">C30+C31</f>
        <v>-17.520833333333336</v>
      </c>
      <c r="D32" s="144">
        <f t="shared" si="8"/>
        <v>-17.520833333333336</v>
      </c>
      <c r="E32" s="144">
        <f t="shared" si="8"/>
        <v>-17.822916666666668</v>
      </c>
      <c r="F32" s="144">
        <f t="shared" si="8"/>
        <v>-18.125</v>
      </c>
      <c r="G32" s="144">
        <f t="shared" si="8"/>
        <v>-18.427083333333332</v>
      </c>
      <c r="H32" s="144">
        <f t="shared" si="8"/>
        <v>-18.729166666666664</v>
      </c>
      <c r="I32" s="144">
        <f t="shared" si="8"/>
        <v>-19.031249999999996</v>
      </c>
      <c r="J32" s="144">
        <f t="shared" si="8"/>
        <v>-19.031249999999996</v>
      </c>
      <c r="K32" s="144">
        <f t="shared" si="8"/>
        <v>-19.031249999999996</v>
      </c>
      <c r="L32" s="144">
        <f t="shared" si="8"/>
        <v>-19.333333333333329</v>
      </c>
      <c r="M32" s="144">
        <f t="shared" si="8"/>
        <v>-19.635416666666661</v>
      </c>
      <c r="N32" s="144">
        <f t="shared" si="8"/>
        <v>-19.937499999999993</v>
      </c>
      <c r="O32" s="144">
        <f t="shared" si="8"/>
        <v>-20.239583333333325</v>
      </c>
      <c r="P32" s="179">
        <f t="shared" si="8"/>
        <v>-20.541666666666657</v>
      </c>
    </row>
    <row r="33" spans="1:16" ht="13.5" thickBot="1" x14ac:dyDescent="0.25">
      <c r="A33" s="60"/>
      <c r="B33" s="12"/>
      <c r="C33" s="12"/>
      <c r="D33" s="12"/>
      <c r="E33" s="12"/>
      <c r="F33" s="12"/>
      <c r="G33" s="12"/>
      <c r="H33" s="12"/>
      <c r="I33" s="12"/>
      <c r="J33" s="12"/>
      <c r="K33" s="12"/>
      <c r="L33" s="12"/>
      <c r="M33" s="12"/>
      <c r="N33" s="12"/>
      <c r="O33" s="12"/>
      <c r="P33" s="30"/>
    </row>
    <row r="34" spans="1:16" x14ac:dyDescent="0.2">
      <c r="A34" s="60"/>
      <c r="B34" s="57"/>
      <c r="C34" s="12"/>
      <c r="D34" s="12"/>
      <c r="E34" s="12"/>
      <c r="F34" s="12"/>
      <c r="G34" s="12"/>
      <c r="H34" s="127"/>
      <c r="I34" s="128"/>
      <c r="J34" s="305" t="s">
        <v>87</v>
      </c>
      <c r="K34" s="305"/>
      <c r="L34" s="305"/>
      <c r="M34" s="305"/>
      <c r="N34" s="128"/>
      <c r="O34" s="129"/>
      <c r="P34" s="30"/>
    </row>
    <row r="35" spans="1:16" x14ac:dyDescent="0.2">
      <c r="A35" s="60"/>
      <c r="B35" s="59"/>
      <c r="C35" s="12"/>
      <c r="D35" s="12"/>
      <c r="E35" s="12"/>
      <c r="F35" s="31"/>
      <c r="G35" s="12"/>
      <c r="H35" s="130"/>
      <c r="I35" s="91"/>
      <c r="J35" s="91"/>
      <c r="K35" s="91"/>
      <c r="L35" s="91"/>
      <c r="M35" s="91"/>
      <c r="N35" s="91"/>
      <c r="O35" s="131"/>
      <c r="P35" s="30"/>
    </row>
    <row r="36" spans="1:16" x14ac:dyDescent="0.2">
      <c r="A36" s="180" t="s">
        <v>88</v>
      </c>
      <c r="B36" s="33"/>
      <c r="C36" s="33"/>
      <c r="D36" s="33"/>
      <c r="E36" s="33"/>
      <c r="F36" s="12" t="s">
        <v>89</v>
      </c>
      <c r="G36" s="35"/>
      <c r="H36" s="132" t="s">
        <v>90</v>
      </c>
      <c r="I36" s="96"/>
      <c r="J36" s="96"/>
      <c r="K36" s="90">
        <f>C30</f>
        <v>-17.520833333333336</v>
      </c>
      <c r="L36" s="93" t="s">
        <v>91</v>
      </c>
      <c r="M36" s="91" t="s">
        <v>68</v>
      </c>
      <c r="N36" s="97">
        <f>SUM(C20:P20)</f>
        <v>0</v>
      </c>
      <c r="O36" s="131"/>
      <c r="P36" s="30"/>
    </row>
    <row r="37" spans="1:16" x14ac:dyDescent="0.2">
      <c r="A37" s="60" t="s">
        <v>92</v>
      </c>
      <c r="B37" s="12"/>
      <c r="C37" s="12"/>
      <c r="D37" s="12"/>
      <c r="E37" s="12"/>
      <c r="F37" s="12"/>
      <c r="G37" s="12"/>
      <c r="H37" s="132" t="s">
        <v>93</v>
      </c>
      <c r="I37" s="96"/>
      <c r="J37" s="96"/>
      <c r="K37" s="90">
        <f>SUM(C19:P19)</f>
        <v>0</v>
      </c>
      <c r="L37" s="91"/>
      <c r="M37" s="91" t="s">
        <v>71</v>
      </c>
      <c r="N37" s="97">
        <f>SUM(C21:P21)</f>
        <v>0</v>
      </c>
      <c r="O37" s="131"/>
      <c r="P37" s="30"/>
    </row>
    <row r="38" spans="1:16" x14ac:dyDescent="0.2">
      <c r="A38" s="60"/>
      <c r="B38" s="12"/>
      <c r="C38" s="12"/>
      <c r="D38" s="12"/>
      <c r="E38" s="12"/>
      <c r="F38" s="12"/>
      <c r="G38" s="12"/>
      <c r="H38" s="132" t="s">
        <v>94</v>
      </c>
      <c r="I38" s="96"/>
      <c r="J38" s="96"/>
      <c r="K38" s="90">
        <f>SUM(C26:P26)</f>
        <v>0</v>
      </c>
      <c r="L38" s="91"/>
      <c r="M38" s="91" t="s">
        <v>73</v>
      </c>
      <c r="N38" s="97">
        <f>SUM(C22:P22)</f>
        <v>0</v>
      </c>
      <c r="O38" s="131"/>
      <c r="P38" s="30"/>
    </row>
    <row r="39" spans="1:16" x14ac:dyDescent="0.2">
      <c r="A39" s="60"/>
      <c r="B39" s="12"/>
      <c r="C39" s="12"/>
      <c r="D39" s="12"/>
      <c r="E39" s="12"/>
      <c r="F39" s="12"/>
      <c r="G39" s="12"/>
      <c r="H39" s="132" t="s">
        <v>95</v>
      </c>
      <c r="I39" s="96"/>
      <c r="J39" s="96"/>
      <c r="K39" s="90">
        <f>SUM(C8:P8)</f>
        <v>3.0208333333333335</v>
      </c>
      <c r="L39" s="91"/>
      <c r="M39" s="91" t="s">
        <v>78</v>
      </c>
      <c r="N39" s="97">
        <f>SUM(C25:P25)</f>
        <v>0</v>
      </c>
      <c r="O39" s="131"/>
      <c r="P39" s="30"/>
    </row>
    <row r="40" spans="1:16" x14ac:dyDescent="0.2">
      <c r="A40" s="60"/>
      <c r="B40" s="12"/>
      <c r="C40" s="12"/>
      <c r="D40" s="12"/>
      <c r="E40" s="12"/>
      <c r="F40" s="31"/>
      <c r="G40" s="12"/>
      <c r="H40" s="133"/>
      <c r="I40" s="91"/>
      <c r="J40" s="91"/>
      <c r="K40" s="91"/>
      <c r="L40" s="91"/>
      <c r="M40" s="91" t="s">
        <v>96</v>
      </c>
      <c r="N40" s="97">
        <f>SUM(C24:P24)</f>
        <v>0</v>
      </c>
      <c r="O40" s="131"/>
      <c r="P40" s="30"/>
    </row>
    <row r="41" spans="1:16" x14ac:dyDescent="0.2">
      <c r="A41" s="180" t="s">
        <v>97</v>
      </c>
      <c r="B41" s="33"/>
      <c r="C41" s="33"/>
      <c r="D41" s="33"/>
      <c r="E41" s="33"/>
      <c r="F41" s="33" t="s">
        <v>89</v>
      </c>
      <c r="G41" s="12"/>
      <c r="H41" s="134"/>
      <c r="I41" s="96"/>
      <c r="J41" s="95" t="s">
        <v>98</v>
      </c>
      <c r="K41" s="97">
        <f>(SUM(K36:K38)-(K39))</f>
        <v>-20.541666666666668</v>
      </c>
      <c r="L41" s="91"/>
      <c r="M41" s="94" t="s">
        <v>99</v>
      </c>
      <c r="N41" s="97">
        <f>SUM(C27:P27)</f>
        <v>3.0208333333333335</v>
      </c>
      <c r="O41" s="131"/>
      <c r="P41" s="30"/>
    </row>
    <row r="42" spans="1:16" ht="13.5" thickBot="1" x14ac:dyDescent="0.25">
      <c r="A42" s="60" t="s">
        <v>100</v>
      </c>
      <c r="B42" s="12"/>
      <c r="C42" s="12"/>
      <c r="D42" s="12"/>
      <c r="E42" s="12"/>
      <c r="F42" s="12"/>
      <c r="G42" s="12"/>
      <c r="H42" s="135"/>
      <c r="I42" s="136"/>
      <c r="J42" s="137" t="s">
        <v>101</v>
      </c>
      <c r="K42" s="138">
        <f>K78</f>
        <v>0</v>
      </c>
      <c r="L42" s="139"/>
      <c r="M42" s="139"/>
      <c r="N42" s="139"/>
      <c r="O42" s="140"/>
      <c r="P42" s="30"/>
    </row>
    <row r="43" spans="1:16" ht="13.5" thickBot="1" x14ac:dyDescent="0.25">
      <c r="A43" s="181"/>
      <c r="B43" s="37"/>
      <c r="C43" s="37"/>
      <c r="D43" s="37"/>
      <c r="E43" s="37"/>
      <c r="F43" s="37"/>
      <c r="G43" s="37"/>
      <c r="H43" s="37"/>
      <c r="I43" s="37"/>
      <c r="J43" s="37"/>
      <c r="K43" s="37"/>
      <c r="L43" s="37"/>
      <c r="M43" s="37"/>
      <c r="N43" s="37"/>
      <c r="O43" s="37"/>
      <c r="P43" s="38"/>
    </row>
    <row r="44" spans="1:16" ht="13.5" customHeight="1" x14ac:dyDescent="0.25">
      <c r="A44" s="155"/>
      <c r="B44" s="27"/>
      <c r="C44" s="156"/>
      <c r="D44" s="27"/>
      <c r="E44" s="27"/>
      <c r="F44" s="27"/>
      <c r="G44" s="157"/>
      <c r="H44" s="158"/>
      <c r="I44" s="159"/>
      <c r="J44" s="158"/>
      <c r="K44" s="160"/>
      <c r="L44" s="27"/>
      <c r="M44" s="27"/>
      <c r="N44" s="27"/>
      <c r="O44" s="27"/>
      <c r="P44" s="212"/>
    </row>
    <row r="45" spans="1:16" ht="13.5" customHeight="1" x14ac:dyDescent="0.2">
      <c r="A45" s="12"/>
      <c r="B45" s="12"/>
      <c r="C45" s="12"/>
      <c r="D45" s="12"/>
      <c r="E45" s="12"/>
      <c r="F45" s="12"/>
      <c r="G45" s="12"/>
      <c r="H45" s="12"/>
      <c r="I45" s="12"/>
      <c r="J45" s="12"/>
      <c r="K45" s="12"/>
      <c r="L45" s="12"/>
      <c r="M45" s="12"/>
      <c r="N45" s="12"/>
      <c r="O45" s="12"/>
      <c r="P45" s="12"/>
    </row>
    <row r="46" spans="1:16" ht="18" x14ac:dyDescent="0.25">
      <c r="A46" s="3"/>
      <c r="B46" s="4"/>
      <c r="C46" s="156" t="s">
        <v>102</v>
      </c>
      <c r="D46" s="4"/>
      <c r="E46" s="4"/>
      <c r="F46" s="4"/>
      <c r="G46" s="6"/>
      <c r="H46" s="7"/>
      <c r="I46" s="8"/>
      <c r="J46" s="7"/>
      <c r="K46" s="9"/>
      <c r="L46" s="4"/>
      <c r="M46" s="4"/>
      <c r="N46" s="4"/>
      <c r="O46" s="4"/>
      <c r="P46" s="10"/>
    </row>
    <row r="47" spans="1:16" x14ac:dyDescent="0.2">
      <c r="A47" s="11"/>
      <c r="B47" s="12"/>
      <c r="C47" s="76" t="s">
        <v>36</v>
      </c>
      <c r="D47" s="196">
        <f>D2</f>
        <v>43184</v>
      </c>
      <c r="E47" s="83" t="s">
        <v>37</v>
      </c>
      <c r="F47" s="197"/>
      <c r="G47" s="79"/>
      <c r="H47" s="79"/>
      <c r="I47" s="79"/>
      <c r="J47" s="198"/>
      <c r="K47" s="79"/>
      <c r="L47" s="79"/>
      <c r="M47" s="79"/>
      <c r="N47" s="79"/>
      <c r="O47" s="79"/>
      <c r="P47" s="199"/>
    </row>
    <row r="48" spans="1:16" x14ac:dyDescent="0.2">
      <c r="A48" s="11"/>
      <c r="B48" s="12"/>
      <c r="C48" s="77" t="s">
        <v>40</v>
      </c>
      <c r="D48" s="201" t="str">
        <f>D3</f>
        <v>Your Name Goes here</v>
      </c>
      <c r="E48" s="201"/>
      <c r="F48" s="201"/>
      <c r="G48" s="80"/>
      <c r="H48" s="80"/>
      <c r="I48" s="81"/>
      <c r="J48" s="80"/>
      <c r="K48" s="80"/>
      <c r="L48" s="80"/>
      <c r="M48" s="80"/>
      <c r="N48" s="80"/>
      <c r="O48" s="80"/>
      <c r="P48" s="200"/>
    </row>
    <row r="49" spans="1:17" x14ac:dyDescent="0.2">
      <c r="A49" s="11"/>
      <c r="B49" s="12"/>
      <c r="C49" s="78" t="s">
        <v>126</v>
      </c>
      <c r="D49" s="201" t="str">
        <f>D4</f>
        <v>Pos no.</v>
      </c>
      <c r="E49" s="201"/>
      <c r="F49" s="201"/>
      <c r="G49" s="80"/>
      <c r="H49" s="201"/>
      <c r="I49" s="81"/>
      <c r="J49" s="81"/>
      <c r="K49" s="81"/>
      <c r="L49" s="80"/>
      <c r="M49" s="80"/>
      <c r="N49" s="80"/>
      <c r="O49" s="80"/>
      <c r="P49" s="200"/>
    </row>
    <row r="50" spans="1:17" ht="13.5" customHeight="1" x14ac:dyDescent="0.2">
      <c r="A50" s="11"/>
      <c r="B50" s="12"/>
      <c r="C50" s="77" t="s">
        <v>49</v>
      </c>
      <c r="D50" s="201" t="str">
        <f>D5</f>
        <v>Your Unit Name goes here</v>
      </c>
      <c r="E50" s="201"/>
      <c r="F50" s="201"/>
      <c r="G50" s="82"/>
      <c r="H50" s="82"/>
      <c r="I50" s="82"/>
      <c r="J50" s="82"/>
      <c r="K50" s="82"/>
      <c r="L50" s="82"/>
      <c r="M50" s="82"/>
      <c r="N50" s="82"/>
      <c r="O50" s="82"/>
      <c r="P50" s="202"/>
    </row>
    <row r="51" spans="1:17" x14ac:dyDescent="0.2">
      <c r="A51" s="11"/>
      <c r="B51" s="13"/>
      <c r="C51" s="84" t="s">
        <v>54</v>
      </c>
      <c r="D51" s="85" t="s">
        <v>55</v>
      </c>
      <c r="E51" s="85" t="s">
        <v>56</v>
      </c>
      <c r="F51" s="85" t="s">
        <v>57</v>
      </c>
      <c r="G51" s="85" t="s">
        <v>58</v>
      </c>
      <c r="H51" s="85" t="s">
        <v>59</v>
      </c>
      <c r="I51" s="85" t="s">
        <v>60</v>
      </c>
      <c r="J51" s="85" t="s">
        <v>54</v>
      </c>
      <c r="K51" s="85" t="s">
        <v>55</v>
      </c>
      <c r="L51" s="85" t="s">
        <v>56</v>
      </c>
      <c r="M51" s="85" t="s">
        <v>57</v>
      </c>
      <c r="N51" s="85" t="s">
        <v>58</v>
      </c>
      <c r="O51" s="85" t="s">
        <v>59</v>
      </c>
      <c r="P51" s="86" t="s">
        <v>60</v>
      </c>
    </row>
    <row r="52" spans="1:17" ht="13.5" thickBot="1" x14ac:dyDescent="0.25">
      <c r="A52" s="11"/>
      <c r="B52" s="13"/>
      <c r="C52" s="87">
        <f>C7</f>
        <v>43184</v>
      </c>
      <c r="D52" s="88">
        <f>$C$7+1</f>
        <v>43185</v>
      </c>
      <c r="E52" s="88">
        <f>$C$7+2</f>
        <v>43186</v>
      </c>
      <c r="F52" s="88">
        <f>$C$7+3</f>
        <v>43187</v>
      </c>
      <c r="G52" s="88">
        <f>$C$7+4</f>
        <v>43188</v>
      </c>
      <c r="H52" s="88">
        <f>$C$7+5</f>
        <v>43189</v>
      </c>
      <c r="I52" s="88">
        <f>$C$7+6</f>
        <v>43190</v>
      </c>
      <c r="J52" s="88">
        <f>$C$7+7</f>
        <v>43191</v>
      </c>
      <c r="K52" s="88">
        <f>$C$7+8</f>
        <v>43192</v>
      </c>
      <c r="L52" s="88">
        <f>$C$7+9</f>
        <v>43193</v>
      </c>
      <c r="M52" s="88">
        <f>$C$7+10</f>
        <v>43194</v>
      </c>
      <c r="N52" s="88">
        <f>$C$7+11</f>
        <v>43195</v>
      </c>
      <c r="O52" s="88">
        <f>$C$7+12</f>
        <v>43196</v>
      </c>
      <c r="P52" s="89">
        <f>$C$7+13</f>
        <v>43197</v>
      </c>
      <c r="Q52" s="1"/>
    </row>
    <row r="53" spans="1:17" ht="13.5" thickBot="1" x14ac:dyDescent="0.25">
      <c r="A53" s="206" t="s">
        <v>61</v>
      </c>
      <c r="B53" s="80"/>
      <c r="C53" s="203">
        <f>C8</f>
        <v>0</v>
      </c>
      <c r="D53" s="204">
        <f t="shared" ref="D53:P53" si="9">D8</f>
        <v>0</v>
      </c>
      <c r="E53" s="204">
        <f t="shared" si="9"/>
        <v>0.30208333333333331</v>
      </c>
      <c r="F53" s="204">
        <f t="shared" si="9"/>
        <v>0.30208333333333331</v>
      </c>
      <c r="G53" s="204">
        <f t="shared" si="9"/>
        <v>0.30208333333333331</v>
      </c>
      <c r="H53" s="204">
        <f t="shared" si="9"/>
        <v>0.30208333333333331</v>
      </c>
      <c r="I53" s="204">
        <f t="shared" si="9"/>
        <v>0.30208333333333331</v>
      </c>
      <c r="J53" s="204">
        <f t="shared" si="9"/>
        <v>0</v>
      </c>
      <c r="K53" s="204">
        <f t="shared" si="9"/>
        <v>0</v>
      </c>
      <c r="L53" s="204">
        <f t="shared" si="9"/>
        <v>0.30208333333333331</v>
      </c>
      <c r="M53" s="204">
        <f t="shared" si="9"/>
        <v>0.30208333333333331</v>
      </c>
      <c r="N53" s="204">
        <f t="shared" si="9"/>
        <v>0.30208333333333331</v>
      </c>
      <c r="O53" s="204">
        <f t="shared" si="9"/>
        <v>0.30208333333333331</v>
      </c>
      <c r="P53" s="205">
        <f t="shared" si="9"/>
        <v>0.30208333333333331</v>
      </c>
      <c r="Q53" s="1"/>
    </row>
    <row r="54" spans="1:17" hidden="1" x14ac:dyDescent="0.2">
      <c r="A54" s="11"/>
      <c r="B54" s="13" t="s">
        <v>103</v>
      </c>
      <c r="C54" s="16">
        <f t="shared" ref="C54:P54" si="10">C53*24</f>
        <v>0</v>
      </c>
      <c r="D54" s="16">
        <f t="shared" si="10"/>
        <v>0</v>
      </c>
      <c r="E54" s="16">
        <f t="shared" si="10"/>
        <v>7.25</v>
      </c>
      <c r="F54" s="16">
        <f t="shared" si="10"/>
        <v>7.25</v>
      </c>
      <c r="G54" s="16">
        <f t="shared" si="10"/>
        <v>7.25</v>
      </c>
      <c r="H54" s="16">
        <f t="shared" si="10"/>
        <v>7.25</v>
      </c>
      <c r="I54" s="16">
        <f t="shared" si="10"/>
        <v>7.25</v>
      </c>
      <c r="J54" s="16">
        <f t="shared" si="10"/>
        <v>0</v>
      </c>
      <c r="K54" s="16">
        <f t="shared" si="10"/>
        <v>0</v>
      </c>
      <c r="L54" s="16">
        <f t="shared" si="10"/>
        <v>7.25</v>
      </c>
      <c r="M54" s="16">
        <f t="shared" si="10"/>
        <v>7.25</v>
      </c>
      <c r="N54" s="16">
        <f t="shared" si="10"/>
        <v>7.25</v>
      </c>
      <c r="O54" s="16">
        <f t="shared" si="10"/>
        <v>7.25</v>
      </c>
      <c r="P54" s="17">
        <f t="shared" si="10"/>
        <v>7.25</v>
      </c>
      <c r="Q54" s="2"/>
    </row>
    <row r="55" spans="1:17" x14ac:dyDescent="0.2">
      <c r="A55" s="11"/>
      <c r="B55" s="13"/>
      <c r="C55" s="45"/>
      <c r="D55" s="45"/>
      <c r="E55" s="45"/>
      <c r="F55" s="45"/>
      <c r="G55" s="45"/>
      <c r="H55" s="45"/>
      <c r="I55" s="45"/>
      <c r="J55" s="45"/>
      <c r="K55" s="45"/>
      <c r="L55" s="45"/>
      <c r="M55" s="45"/>
      <c r="N55" s="45"/>
      <c r="O55" s="45"/>
      <c r="P55" s="17"/>
      <c r="Q55" s="2"/>
    </row>
    <row r="56" spans="1:17" x14ac:dyDescent="0.2">
      <c r="A56" s="18" t="s">
        <v>104</v>
      </c>
      <c r="B56" s="19" t="s">
        <v>63</v>
      </c>
      <c r="C56" s="20">
        <v>0</v>
      </c>
      <c r="D56" s="20">
        <v>0</v>
      </c>
      <c r="E56" s="20">
        <v>0</v>
      </c>
      <c r="F56" s="20">
        <v>0</v>
      </c>
      <c r="G56" s="20">
        <v>0</v>
      </c>
      <c r="H56" s="20">
        <v>0</v>
      </c>
      <c r="I56" s="20">
        <v>0</v>
      </c>
      <c r="J56" s="20">
        <v>0</v>
      </c>
      <c r="K56" s="20">
        <v>0</v>
      </c>
      <c r="L56" s="20">
        <v>0</v>
      </c>
      <c r="M56" s="20">
        <v>0</v>
      </c>
      <c r="N56" s="20">
        <v>0</v>
      </c>
      <c r="O56" s="20">
        <v>0</v>
      </c>
      <c r="P56" s="21">
        <v>0</v>
      </c>
    </row>
    <row r="57" spans="1:17" x14ac:dyDescent="0.2">
      <c r="A57" s="15" t="s">
        <v>105</v>
      </c>
      <c r="B57" s="19" t="s">
        <v>64</v>
      </c>
      <c r="C57" s="20">
        <v>0</v>
      </c>
      <c r="D57" s="20">
        <v>0</v>
      </c>
      <c r="E57" s="20">
        <v>0</v>
      </c>
      <c r="F57" s="20">
        <v>0</v>
      </c>
      <c r="G57" s="20">
        <v>0</v>
      </c>
      <c r="H57" s="20">
        <v>0</v>
      </c>
      <c r="I57" s="20">
        <v>0</v>
      </c>
      <c r="J57" s="20">
        <v>0</v>
      </c>
      <c r="K57" s="20">
        <v>0</v>
      </c>
      <c r="L57" s="20">
        <v>0</v>
      </c>
      <c r="M57" s="20">
        <v>0</v>
      </c>
      <c r="N57" s="20">
        <v>0</v>
      </c>
      <c r="O57" s="20">
        <v>0</v>
      </c>
      <c r="P57" s="21">
        <v>0</v>
      </c>
    </row>
    <row r="58" spans="1:17" x14ac:dyDescent="0.2">
      <c r="A58" s="11"/>
      <c r="B58" s="19" t="s">
        <v>63</v>
      </c>
      <c r="C58" s="20"/>
      <c r="D58" s="20"/>
      <c r="E58" s="20"/>
      <c r="F58" s="20"/>
      <c r="G58" s="20"/>
      <c r="H58" s="20"/>
      <c r="I58" s="20"/>
      <c r="J58" s="20"/>
      <c r="K58" s="20"/>
      <c r="L58" s="20"/>
      <c r="M58" s="20"/>
      <c r="N58" s="20"/>
      <c r="O58" s="20"/>
      <c r="P58" s="21"/>
    </row>
    <row r="59" spans="1:17" x14ac:dyDescent="0.2">
      <c r="A59" s="11"/>
      <c r="B59" s="19" t="s">
        <v>64</v>
      </c>
      <c r="C59" s="20"/>
      <c r="D59" s="20"/>
      <c r="E59" s="20"/>
      <c r="F59" s="20"/>
      <c r="G59" s="20"/>
      <c r="H59" s="20"/>
      <c r="I59" s="20"/>
      <c r="J59" s="20"/>
      <c r="K59" s="20"/>
      <c r="L59" s="20"/>
      <c r="M59" s="20"/>
      <c r="N59" s="20"/>
      <c r="O59" s="20"/>
      <c r="P59" s="21"/>
    </row>
    <row r="60" spans="1:17" ht="13.5" thickBot="1" x14ac:dyDescent="0.25">
      <c r="A60" s="46"/>
      <c r="B60" s="207" t="s">
        <v>65</v>
      </c>
      <c r="C60" s="208">
        <f t="shared" ref="C60:P60" si="11">(C57-C56)+(C59-C58)</f>
        <v>0</v>
      </c>
      <c r="D60" s="209">
        <f t="shared" si="11"/>
        <v>0</v>
      </c>
      <c r="E60" s="209">
        <f t="shared" si="11"/>
        <v>0</v>
      </c>
      <c r="F60" s="209">
        <f t="shared" si="11"/>
        <v>0</v>
      </c>
      <c r="G60" s="209">
        <f t="shared" si="11"/>
        <v>0</v>
      </c>
      <c r="H60" s="209">
        <f t="shared" si="11"/>
        <v>0</v>
      </c>
      <c r="I60" s="209">
        <f t="shared" si="11"/>
        <v>0</v>
      </c>
      <c r="J60" s="209">
        <f t="shared" si="11"/>
        <v>0</v>
      </c>
      <c r="K60" s="209">
        <f t="shared" si="11"/>
        <v>0</v>
      </c>
      <c r="L60" s="209">
        <f t="shared" si="11"/>
        <v>0</v>
      </c>
      <c r="M60" s="209">
        <f t="shared" si="11"/>
        <v>0</v>
      </c>
      <c r="N60" s="209">
        <f t="shared" si="11"/>
        <v>0</v>
      </c>
      <c r="O60" s="209">
        <f t="shared" si="11"/>
        <v>0</v>
      </c>
      <c r="P60" s="92">
        <f t="shared" si="11"/>
        <v>0</v>
      </c>
    </row>
    <row r="61" spans="1:17" x14ac:dyDescent="0.2">
      <c r="A61" s="11"/>
      <c r="B61" s="13"/>
      <c r="C61" s="44"/>
      <c r="D61" s="44"/>
      <c r="E61" s="44"/>
      <c r="F61" s="44"/>
      <c r="G61" s="44"/>
      <c r="H61" s="44"/>
      <c r="I61" s="44"/>
      <c r="J61" s="44"/>
      <c r="K61" s="44"/>
      <c r="L61" s="44"/>
      <c r="M61" s="44"/>
      <c r="N61" s="44"/>
      <c r="O61" s="44"/>
      <c r="P61" s="47"/>
    </row>
    <row r="62" spans="1:17" x14ac:dyDescent="0.2">
      <c r="A62" s="18" t="s">
        <v>106</v>
      </c>
      <c r="B62" s="61"/>
      <c r="C62" s="67">
        <v>0</v>
      </c>
      <c r="D62" s="67">
        <v>0</v>
      </c>
      <c r="E62" s="67">
        <v>0</v>
      </c>
      <c r="F62" s="67">
        <v>0</v>
      </c>
      <c r="G62" s="67">
        <v>0</v>
      </c>
      <c r="H62" s="67">
        <v>0</v>
      </c>
      <c r="I62" s="67">
        <v>0</v>
      </c>
      <c r="J62" s="67">
        <v>0</v>
      </c>
      <c r="K62" s="67">
        <v>0</v>
      </c>
      <c r="L62" s="67">
        <v>0</v>
      </c>
      <c r="M62" s="67">
        <v>0</v>
      </c>
      <c r="N62" s="67">
        <v>0</v>
      </c>
      <c r="O62" s="67">
        <v>0</v>
      </c>
      <c r="P62" s="68">
        <v>0</v>
      </c>
    </row>
    <row r="63" spans="1:17" x14ac:dyDescent="0.2">
      <c r="A63" s="62" t="s">
        <v>107</v>
      </c>
      <c r="B63" s="63"/>
      <c r="C63" s="67">
        <f t="shared" ref="C63:P63" si="12">(C60-C62)</f>
        <v>0</v>
      </c>
      <c r="D63" s="67">
        <f t="shared" si="12"/>
        <v>0</v>
      </c>
      <c r="E63" s="67">
        <f t="shared" si="12"/>
        <v>0</v>
      </c>
      <c r="F63" s="67">
        <f t="shared" si="12"/>
        <v>0</v>
      </c>
      <c r="G63" s="67">
        <f t="shared" si="12"/>
        <v>0</v>
      </c>
      <c r="H63" s="67">
        <f t="shared" si="12"/>
        <v>0</v>
      </c>
      <c r="I63" s="67">
        <f t="shared" si="12"/>
        <v>0</v>
      </c>
      <c r="J63" s="67">
        <f t="shared" si="12"/>
        <v>0</v>
      </c>
      <c r="K63" s="67">
        <f t="shared" si="12"/>
        <v>0</v>
      </c>
      <c r="L63" s="67">
        <f t="shared" si="12"/>
        <v>0</v>
      </c>
      <c r="M63" s="67">
        <f t="shared" si="12"/>
        <v>0</v>
      </c>
      <c r="N63" s="67">
        <f t="shared" si="12"/>
        <v>0</v>
      </c>
      <c r="O63" s="67">
        <f t="shared" si="12"/>
        <v>0</v>
      </c>
      <c r="P63" s="68">
        <f t="shared" si="12"/>
        <v>0</v>
      </c>
    </row>
    <row r="64" spans="1:17" x14ac:dyDescent="0.2">
      <c r="A64" s="11"/>
      <c r="B64" s="12"/>
      <c r="C64" s="69"/>
      <c r="D64" s="69"/>
      <c r="E64" s="69"/>
      <c r="F64" s="69"/>
      <c r="G64" s="69"/>
      <c r="H64" s="69"/>
      <c r="I64" s="69"/>
      <c r="J64" s="69"/>
      <c r="K64" s="69"/>
      <c r="L64" s="69"/>
      <c r="M64" s="69"/>
      <c r="N64" s="69"/>
      <c r="O64" s="69"/>
      <c r="P64" s="70"/>
    </row>
    <row r="65" spans="1:16" x14ac:dyDescent="0.2">
      <c r="A65" s="64" t="s">
        <v>108</v>
      </c>
      <c r="B65" s="51"/>
      <c r="C65" s="71"/>
      <c r="D65" s="71"/>
      <c r="E65" s="71"/>
      <c r="F65" s="71"/>
      <c r="G65" s="71"/>
      <c r="H65" s="71"/>
      <c r="I65" s="71"/>
      <c r="J65" s="71"/>
      <c r="K65" s="71"/>
      <c r="L65" s="71"/>
      <c r="M65" s="71"/>
      <c r="N65" s="71"/>
      <c r="O65" s="71"/>
      <c r="P65" s="72"/>
    </row>
    <row r="66" spans="1:16" x14ac:dyDescent="0.2">
      <c r="A66" s="65" t="s">
        <v>109</v>
      </c>
      <c r="B66" s="48" t="s">
        <v>110</v>
      </c>
      <c r="C66" s="73"/>
      <c r="D66" s="73"/>
      <c r="E66" s="73"/>
      <c r="F66" s="73"/>
      <c r="G66" s="73"/>
      <c r="H66" s="73"/>
      <c r="I66" s="73"/>
      <c r="J66" s="73"/>
      <c r="K66" s="73"/>
      <c r="L66" s="73"/>
      <c r="M66" s="73"/>
      <c r="N66" s="73"/>
      <c r="O66" s="73"/>
      <c r="P66" s="74"/>
    </row>
    <row r="67" spans="1:16" x14ac:dyDescent="0.2">
      <c r="A67" s="66" t="s">
        <v>111</v>
      </c>
      <c r="B67" s="49" t="s">
        <v>112</v>
      </c>
      <c r="C67" s="73"/>
      <c r="D67" s="73"/>
      <c r="E67" s="73"/>
      <c r="F67" s="73"/>
      <c r="G67" s="73"/>
      <c r="H67" s="73"/>
      <c r="I67" s="73"/>
      <c r="J67" s="73"/>
      <c r="K67" s="73"/>
      <c r="L67" s="73"/>
      <c r="M67" s="73"/>
      <c r="N67" s="73"/>
      <c r="O67" s="73"/>
      <c r="P67" s="74"/>
    </row>
    <row r="68" spans="1:16" x14ac:dyDescent="0.2">
      <c r="A68" s="66" t="s">
        <v>113</v>
      </c>
      <c r="B68" s="49" t="s">
        <v>114</v>
      </c>
      <c r="C68" s="73"/>
      <c r="D68" s="73"/>
      <c r="E68" s="73"/>
      <c r="F68" s="73"/>
      <c r="G68" s="73"/>
      <c r="H68" s="73"/>
      <c r="I68" s="73"/>
      <c r="J68" s="73"/>
      <c r="K68" s="73"/>
      <c r="L68" s="73"/>
      <c r="M68" s="73"/>
      <c r="N68" s="73"/>
      <c r="O68" s="73"/>
      <c r="P68" s="75"/>
    </row>
    <row r="69" spans="1:16" x14ac:dyDescent="0.2">
      <c r="A69" s="62" t="s">
        <v>115</v>
      </c>
      <c r="B69" s="50"/>
      <c r="C69" s="210">
        <f t="shared" ref="C69:P69" si="13">(C66*1.5)+(C67*2)+(C68*2.5)</f>
        <v>0</v>
      </c>
      <c r="D69" s="210">
        <f t="shared" si="13"/>
        <v>0</v>
      </c>
      <c r="E69" s="210">
        <f t="shared" si="13"/>
        <v>0</v>
      </c>
      <c r="F69" s="210">
        <f t="shared" si="13"/>
        <v>0</v>
      </c>
      <c r="G69" s="210">
        <f t="shared" si="13"/>
        <v>0</v>
      </c>
      <c r="H69" s="210">
        <f t="shared" si="13"/>
        <v>0</v>
      </c>
      <c r="I69" s="210">
        <f t="shared" si="13"/>
        <v>0</v>
      </c>
      <c r="J69" s="210">
        <f t="shared" si="13"/>
        <v>0</v>
      </c>
      <c r="K69" s="210">
        <f t="shared" si="13"/>
        <v>0</v>
      </c>
      <c r="L69" s="210">
        <f t="shared" si="13"/>
        <v>0</v>
      </c>
      <c r="M69" s="210">
        <f t="shared" si="13"/>
        <v>0</v>
      </c>
      <c r="N69" s="210">
        <f t="shared" si="13"/>
        <v>0</v>
      </c>
      <c r="O69" s="210">
        <f t="shared" si="13"/>
        <v>0</v>
      </c>
      <c r="P69" s="211">
        <f t="shared" si="13"/>
        <v>0</v>
      </c>
    </row>
    <row r="70" spans="1:16" x14ac:dyDescent="0.2">
      <c r="A70" s="11"/>
      <c r="B70" s="12"/>
      <c r="C70" s="12"/>
      <c r="D70" s="12"/>
      <c r="E70" s="12"/>
      <c r="F70" s="12"/>
      <c r="G70" s="12"/>
      <c r="H70" s="12"/>
      <c r="I70" s="12"/>
      <c r="J70" s="12"/>
      <c r="K70" s="12"/>
      <c r="L70" s="12"/>
      <c r="M70" s="12"/>
      <c r="N70" s="12"/>
      <c r="O70" s="12"/>
      <c r="P70" s="14"/>
    </row>
    <row r="71" spans="1:16" ht="13.5" thickBot="1" x14ac:dyDescent="0.25">
      <c r="A71" s="11"/>
      <c r="B71" s="42"/>
      <c r="C71" s="12"/>
      <c r="D71" s="12"/>
      <c r="E71" s="12"/>
      <c r="F71" s="12"/>
      <c r="G71" s="12"/>
      <c r="H71" s="12"/>
      <c r="I71" s="12"/>
      <c r="J71" s="12"/>
      <c r="K71" s="12"/>
      <c r="L71" s="12"/>
      <c r="M71" s="12"/>
      <c r="N71" s="12"/>
      <c r="O71" s="12"/>
      <c r="P71" s="14"/>
    </row>
    <row r="72" spans="1:16" x14ac:dyDescent="0.2">
      <c r="A72" s="11"/>
      <c r="B72" s="12"/>
      <c r="C72" s="12"/>
      <c r="D72" s="12"/>
      <c r="E72" s="12"/>
      <c r="F72" s="31"/>
      <c r="G72" s="12"/>
      <c r="H72" s="26"/>
      <c r="I72" s="27"/>
      <c r="J72" s="27"/>
      <c r="K72" s="27"/>
      <c r="L72" s="28"/>
      <c r="M72" s="12"/>
      <c r="N72" s="12"/>
      <c r="O72" s="12"/>
      <c r="P72" s="14"/>
    </row>
    <row r="73" spans="1:16" x14ac:dyDescent="0.2">
      <c r="A73" s="32" t="s">
        <v>88</v>
      </c>
      <c r="B73" s="33"/>
      <c r="C73" s="33"/>
      <c r="D73" s="33"/>
      <c r="E73" s="33"/>
      <c r="F73" s="12" t="s">
        <v>89</v>
      </c>
      <c r="G73" s="12"/>
      <c r="H73" s="43" t="s">
        <v>116</v>
      </c>
      <c r="I73" s="12"/>
      <c r="J73" s="12"/>
      <c r="K73" s="13"/>
      <c r="L73" s="30"/>
      <c r="M73" s="12"/>
      <c r="N73" s="12"/>
      <c r="O73" s="12"/>
      <c r="P73" s="14"/>
    </row>
    <row r="74" spans="1:16" x14ac:dyDescent="0.2">
      <c r="A74" s="11" t="s">
        <v>117</v>
      </c>
      <c r="B74" s="12"/>
      <c r="C74" s="12"/>
      <c r="D74" s="12"/>
      <c r="E74" s="12"/>
      <c r="F74" s="12"/>
      <c r="G74" s="12"/>
      <c r="H74" s="29"/>
      <c r="I74" s="12"/>
      <c r="J74" s="12"/>
      <c r="K74" s="12"/>
      <c r="L74" s="30"/>
      <c r="M74" s="12"/>
      <c r="N74" s="12"/>
      <c r="O74" s="12"/>
      <c r="P74" s="14"/>
    </row>
    <row r="75" spans="1:16" x14ac:dyDescent="0.2">
      <c r="A75" s="11"/>
      <c r="B75" s="12"/>
      <c r="C75" s="12"/>
      <c r="D75" s="12"/>
      <c r="E75" s="12"/>
      <c r="F75" s="12"/>
      <c r="G75" s="12"/>
      <c r="H75" s="34" t="s">
        <v>118</v>
      </c>
      <c r="I75" s="12"/>
      <c r="J75" s="12"/>
      <c r="K75" s="52">
        <f>L4</f>
        <v>0</v>
      </c>
      <c r="L75" s="30"/>
      <c r="M75" s="12"/>
      <c r="N75" s="12"/>
      <c r="O75" s="12"/>
      <c r="P75" s="14"/>
    </row>
    <row r="76" spans="1:16" x14ac:dyDescent="0.2">
      <c r="A76" s="11"/>
      <c r="B76" s="12"/>
      <c r="C76" s="12"/>
      <c r="D76" s="12"/>
      <c r="E76" s="12"/>
      <c r="F76" s="12"/>
      <c r="G76" s="12"/>
      <c r="H76" s="34" t="s">
        <v>119</v>
      </c>
      <c r="I76" s="12"/>
      <c r="J76" s="12"/>
      <c r="K76" s="52">
        <f>SUM(C69:P69)</f>
        <v>0</v>
      </c>
      <c r="L76" s="30"/>
      <c r="M76" s="12"/>
      <c r="N76" s="12"/>
      <c r="O76" s="12"/>
      <c r="P76" s="14"/>
    </row>
    <row r="77" spans="1:16" x14ac:dyDescent="0.2">
      <c r="A77" s="11"/>
      <c r="B77" s="12"/>
      <c r="C77" s="12"/>
      <c r="D77" s="12"/>
      <c r="E77" s="12"/>
      <c r="F77" s="31"/>
      <c r="G77" s="12"/>
      <c r="H77" s="34" t="s">
        <v>120</v>
      </c>
      <c r="I77" s="12"/>
      <c r="J77" s="12"/>
      <c r="K77" s="52">
        <f>N39</f>
        <v>0</v>
      </c>
      <c r="L77" s="30"/>
      <c r="M77" s="12"/>
      <c r="N77" s="12"/>
      <c r="O77" s="12"/>
      <c r="P77" s="14"/>
    </row>
    <row r="78" spans="1:16" x14ac:dyDescent="0.2">
      <c r="A78" s="32" t="s">
        <v>121</v>
      </c>
      <c r="B78" s="33"/>
      <c r="C78" s="33"/>
      <c r="D78" s="33"/>
      <c r="E78" s="33"/>
      <c r="F78" s="33" t="s">
        <v>89</v>
      </c>
      <c r="G78" s="12"/>
      <c r="H78" s="34" t="s">
        <v>122</v>
      </c>
      <c r="I78" s="12"/>
      <c r="J78" s="12"/>
      <c r="K78" s="52">
        <f>K75+K76-K77</f>
        <v>0</v>
      </c>
      <c r="L78" s="30"/>
      <c r="M78" s="12"/>
      <c r="N78" s="12"/>
      <c r="O78" s="12"/>
      <c r="P78" s="14"/>
    </row>
    <row r="79" spans="1:16" x14ac:dyDescent="0.2">
      <c r="A79" s="11" t="s">
        <v>100</v>
      </c>
      <c r="B79" s="12"/>
      <c r="C79" s="12"/>
      <c r="D79" s="12"/>
      <c r="E79" s="12"/>
      <c r="F79" s="12"/>
      <c r="G79" s="12"/>
      <c r="H79" s="29"/>
      <c r="I79" s="12"/>
      <c r="J79" s="12"/>
      <c r="K79" s="54"/>
      <c r="L79" s="30"/>
      <c r="M79" s="12"/>
      <c r="N79" s="12"/>
      <c r="O79" s="12"/>
      <c r="P79" s="14"/>
    </row>
    <row r="80" spans="1:16" x14ac:dyDescent="0.2">
      <c r="A80" s="11"/>
      <c r="B80" s="12"/>
      <c r="C80" s="12"/>
      <c r="D80" s="12"/>
      <c r="E80" s="12"/>
      <c r="F80" s="12"/>
      <c r="G80" s="12"/>
      <c r="H80" s="55" t="s">
        <v>123</v>
      </c>
      <c r="I80" s="12"/>
      <c r="J80" s="12"/>
      <c r="K80" s="52">
        <f>SUM(C62:P62)</f>
        <v>0</v>
      </c>
      <c r="L80" s="30"/>
      <c r="M80" s="12"/>
      <c r="N80" s="12"/>
      <c r="O80" s="12"/>
      <c r="P80" s="14"/>
    </row>
    <row r="81" spans="1:16" ht="13.5" thickBot="1" x14ac:dyDescent="0.25">
      <c r="A81" s="11"/>
      <c r="B81" s="12"/>
      <c r="C81" s="12"/>
      <c r="D81" s="12"/>
      <c r="E81" s="12"/>
      <c r="F81" s="12"/>
      <c r="G81" s="12"/>
      <c r="H81" s="36"/>
      <c r="I81" s="37"/>
      <c r="J81" s="37"/>
      <c r="K81" s="37"/>
      <c r="L81" s="38"/>
      <c r="M81" s="12"/>
      <c r="N81" s="12"/>
      <c r="O81" s="12"/>
      <c r="P81" s="14"/>
    </row>
    <row r="82" spans="1:16" ht="13.5" thickBot="1" x14ac:dyDescent="0.25">
      <c r="A82" s="39"/>
      <c r="B82" s="40"/>
      <c r="C82" s="40"/>
      <c r="D82" s="40"/>
      <c r="E82" s="40"/>
      <c r="F82" s="40"/>
      <c r="G82" s="40"/>
      <c r="H82" s="40"/>
      <c r="I82" s="40"/>
      <c r="J82" s="40"/>
      <c r="K82" s="40"/>
      <c r="L82" s="40"/>
      <c r="M82" s="40"/>
      <c r="N82" s="40"/>
      <c r="O82" s="40"/>
      <c r="P82" s="41"/>
    </row>
    <row r="83" spans="1:16" ht="13.5" thickTop="1" x14ac:dyDescent="0.2"/>
    <row r="85" spans="1:16" x14ac:dyDescent="0.2">
      <c r="D85" s="56"/>
    </row>
    <row r="86" spans="1:16" x14ac:dyDescent="0.2">
      <c r="D86" s="56"/>
    </row>
    <row r="87" spans="1:16" x14ac:dyDescent="0.2">
      <c r="D87" s="56"/>
    </row>
    <row r="88" spans="1:16" x14ac:dyDescent="0.2">
      <c r="D88" s="56"/>
    </row>
    <row r="89" spans="1:16" x14ac:dyDescent="0.2">
      <c r="D89" s="56"/>
    </row>
  </sheetData>
  <sheetProtection algorithmName="SHA-512" hashValue="aNlJurqSr8MB9euS5MFUuXBXpfOUPjqme2hiLOPZ2tgoeRx1d70SBPWJf0FMTwExL3GbRYfnwqiZ41eMmAWuWQ==" saltValue="0P9vdKjywS6QrSUkl8tAZQ==" spinCount="100000" sheet="1" objects="1" scenarios="1"/>
  <mergeCells count="7">
    <mergeCell ref="D3:G3"/>
    <mergeCell ref="D5:G5"/>
    <mergeCell ref="M2:P2"/>
    <mergeCell ref="J34:M34"/>
    <mergeCell ref="M3:P3"/>
    <mergeCell ref="M4:P4"/>
    <mergeCell ref="M5:P5"/>
  </mergeCells>
  <phoneticPr fontId="0" type="noConversion"/>
  <hyperlinks>
    <hyperlink ref="M4:M5" r:id="rId1" display="     View Leave and " xr:uid="{004323F1-BDEF-4CA0-B8A3-7075A729F67C}"/>
    <hyperlink ref="M3" r:id="rId2" display="ESS to apply for Leave" xr:uid="{0F2FE5CA-68FA-410B-9B2E-E80AA133C01F}"/>
    <hyperlink ref="M4" r:id="rId3" display="View Leave, Attendance and " xr:uid="{B70088A4-309D-4209-B294-DE1554255804}"/>
    <hyperlink ref="M5" r:id="rId4" display="Overtime Policies (HUPP 5.6)" xr:uid="{24A6DDCA-7474-4595-8A8C-2AFF9E346B5C}"/>
    <hyperlink ref="M4:P4" r:id="rId5" display="Leave Entitlements" xr:uid="{64A97575-B055-4624-8E7B-7C36B3FB01C0}"/>
    <hyperlink ref="M5:P5" r:id="rId6" display="Attendance, Hours of Work and Overtime Procedures" xr:uid="{BA84EFDD-B930-4ECE-8A5F-DA6FDF65DB84}"/>
    <hyperlink ref="M3:P3" r:id="rId7" display="Workday to apply for Leave" xr:uid="{E936EE2B-2D1A-4E20-AAAD-FB062222A20B}"/>
  </hyperlinks>
  <pageMargins left="0.2" right="0.23" top="0.37" bottom="0.2" header="0.35" footer="0.2"/>
  <pageSetup paperSize="9" scale="94" fitToHeight="2" orientation="landscape" horizontalDpi="4294967295" verticalDpi="4294967295" r:id="rId8"/>
  <headerFooter alignWithMargins="0"/>
  <rowBreaks count="1" manualBreakCount="1">
    <brk id="44" max="16383" man="1"/>
  </rowBreaks>
  <drawing r:id="rId9"/>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tabColor theme="5"/>
    <pageSetUpPr autoPageBreaks="0"/>
  </sheetPr>
  <dimension ref="A1:Q89"/>
  <sheetViews>
    <sheetView zoomScaleNormal="100" workbookViewId="0">
      <selection sqref="A1:XFD1048576"/>
    </sheetView>
  </sheetViews>
  <sheetFormatPr defaultColWidth="11.42578125" defaultRowHeight="12.75" x14ac:dyDescent="0.2"/>
  <sheetData>
    <row r="1" spans="1:17" ht="22.5" customHeight="1" x14ac:dyDescent="0.25">
      <c r="A1" s="155"/>
      <c r="B1" s="27"/>
      <c r="C1" s="156" t="s">
        <v>0</v>
      </c>
      <c r="D1" s="27"/>
      <c r="E1" s="27"/>
      <c r="F1" s="27"/>
      <c r="G1" s="157"/>
      <c r="H1" s="158"/>
      <c r="I1" s="159"/>
      <c r="J1" s="158"/>
      <c r="K1" s="160"/>
      <c r="L1" s="27"/>
      <c r="M1" s="27"/>
      <c r="N1" s="27"/>
      <c r="O1" s="27"/>
      <c r="P1" s="28"/>
    </row>
    <row r="2" spans="1:17" ht="12.75" customHeight="1" x14ac:dyDescent="0.2">
      <c r="A2" s="60"/>
      <c r="B2" s="12"/>
      <c r="C2" s="184" t="s">
        <v>36</v>
      </c>
      <c r="D2" s="185">
        <f>SUM('26Mar-8Apr'!D2,14)</f>
        <v>43198</v>
      </c>
      <c r="E2" s="186" t="s">
        <v>37</v>
      </c>
      <c r="F2" s="187"/>
      <c r="G2" s="188"/>
      <c r="H2" s="189" t="s">
        <v>38</v>
      </c>
      <c r="I2" s="190"/>
      <c r="J2" s="190"/>
      <c r="K2" s="190"/>
      <c r="L2" s="191">
        <f>+'26Mar-8Apr'!K41</f>
        <v>-20.541666666666668</v>
      </c>
      <c r="M2" s="306" t="s">
        <v>39</v>
      </c>
      <c r="N2" s="307"/>
      <c r="O2" s="307"/>
      <c r="P2" s="308"/>
    </row>
    <row r="3" spans="1:17" ht="12.75" customHeight="1" x14ac:dyDescent="0.2">
      <c r="A3" s="60"/>
      <c r="B3" s="12"/>
      <c r="C3" s="118" t="s">
        <v>40</v>
      </c>
      <c r="D3" s="302" t="str">
        <f>+'26Mar-8Apr'!D3</f>
        <v>Your Name Goes here</v>
      </c>
      <c r="E3" s="303"/>
      <c r="F3" s="303"/>
      <c r="G3" s="304"/>
      <c r="H3" s="122"/>
      <c r="I3" s="120"/>
      <c r="J3" s="120"/>
      <c r="K3" s="120"/>
      <c r="L3" s="121"/>
      <c r="M3" s="309" t="s">
        <v>42</v>
      </c>
      <c r="N3" s="310"/>
      <c r="O3" s="310"/>
      <c r="P3" s="311"/>
    </row>
    <row r="4" spans="1:17" x14ac:dyDescent="0.2">
      <c r="A4" s="60"/>
      <c r="B4" s="12"/>
      <c r="C4" s="118" t="s">
        <v>43</v>
      </c>
      <c r="D4" s="149" t="str">
        <f>+'26Mar-8Apr'!D4</f>
        <v>Pos no.</v>
      </c>
      <c r="E4" s="150"/>
      <c r="F4" s="214" t="s">
        <v>45</v>
      </c>
      <c r="G4" s="151" t="str">
        <f>'26Mar-8Apr'!G4</f>
        <v>Emp ID</v>
      </c>
      <c r="H4" s="122" t="s">
        <v>47</v>
      </c>
      <c r="I4" s="122"/>
      <c r="J4" s="120"/>
      <c r="K4" s="120"/>
      <c r="L4" s="123">
        <f>'26Mar-8Apr'!K78</f>
        <v>0</v>
      </c>
      <c r="M4" s="309" t="s">
        <v>48</v>
      </c>
      <c r="N4" s="310"/>
      <c r="O4" s="310"/>
      <c r="P4" s="311"/>
    </row>
    <row r="5" spans="1:17" ht="13.5" customHeight="1" x14ac:dyDescent="0.2">
      <c r="A5" s="60"/>
      <c r="B5" s="12"/>
      <c r="C5" s="192" t="s">
        <v>49</v>
      </c>
      <c r="D5" s="315" t="str">
        <f>'26Mar-8Apr'!D5</f>
        <v>Your Unit Name goes here</v>
      </c>
      <c r="E5" s="316"/>
      <c r="F5" s="316"/>
      <c r="G5" s="317"/>
      <c r="H5" s="193" t="s">
        <v>51</v>
      </c>
      <c r="I5" s="193"/>
      <c r="J5" s="194"/>
      <c r="K5" s="194"/>
      <c r="L5" s="195" t="str">
        <f>'26Mar-8Apr'!L5</f>
        <v>FLEX</v>
      </c>
      <c r="M5" s="312" t="s">
        <v>53</v>
      </c>
      <c r="N5" s="313"/>
      <c r="O5" s="313"/>
      <c r="P5" s="314"/>
    </row>
    <row r="6" spans="1:17" x14ac:dyDescent="0.2">
      <c r="A6" s="60"/>
      <c r="B6" s="13"/>
      <c r="C6" s="182" t="s">
        <v>54</v>
      </c>
      <c r="D6" s="146" t="s">
        <v>55</v>
      </c>
      <c r="E6" s="146" t="s">
        <v>56</v>
      </c>
      <c r="F6" s="146" t="s">
        <v>57</v>
      </c>
      <c r="G6" s="146" t="s">
        <v>58</v>
      </c>
      <c r="H6" s="146" t="s">
        <v>59</v>
      </c>
      <c r="I6" s="146" t="s">
        <v>60</v>
      </c>
      <c r="J6" s="146" t="s">
        <v>54</v>
      </c>
      <c r="K6" s="146" t="s">
        <v>55</v>
      </c>
      <c r="L6" s="146" t="s">
        <v>56</v>
      </c>
      <c r="M6" s="146" t="s">
        <v>57</v>
      </c>
      <c r="N6" s="146" t="s">
        <v>58</v>
      </c>
      <c r="O6" s="146" t="s">
        <v>59</v>
      </c>
      <c r="P6" s="183" t="s">
        <v>60</v>
      </c>
    </row>
    <row r="7" spans="1:17" ht="13.5" thickBot="1" x14ac:dyDescent="0.25">
      <c r="A7" s="60"/>
      <c r="B7" s="13"/>
      <c r="C7" s="114">
        <f>D2</f>
        <v>43198</v>
      </c>
      <c r="D7" s="115">
        <f>$C$7+1</f>
        <v>43199</v>
      </c>
      <c r="E7" s="115">
        <f>$C$7+2</f>
        <v>43200</v>
      </c>
      <c r="F7" s="115">
        <f>$C$7+3</f>
        <v>43201</v>
      </c>
      <c r="G7" s="115">
        <f>$C$7+4</f>
        <v>43202</v>
      </c>
      <c r="H7" s="115">
        <f>$C$7+5</f>
        <v>43203</v>
      </c>
      <c r="I7" s="115">
        <f>$C$7+6</f>
        <v>43204</v>
      </c>
      <c r="J7" s="115">
        <f>$C$7+7</f>
        <v>43205</v>
      </c>
      <c r="K7" s="115">
        <f>$C$7+8</f>
        <v>43206</v>
      </c>
      <c r="L7" s="115">
        <f>$C$7+9</f>
        <v>43207</v>
      </c>
      <c r="M7" s="115">
        <f>$C$7+10</f>
        <v>43208</v>
      </c>
      <c r="N7" s="115">
        <f>$C$7+11</f>
        <v>43209</v>
      </c>
      <c r="O7" s="115">
        <f>$C$7+12</f>
        <v>43210</v>
      </c>
      <c r="P7" s="162">
        <f>$C$7+13</f>
        <v>43211</v>
      </c>
      <c r="Q7" s="1"/>
    </row>
    <row r="8" spans="1:17" ht="13.5" thickBot="1" x14ac:dyDescent="0.25">
      <c r="A8" s="118" t="s">
        <v>61</v>
      </c>
      <c r="B8" s="120"/>
      <c r="C8" s="220">
        <f>'26Mar-8Apr'!C8:P8</f>
        <v>0</v>
      </c>
      <c r="D8" s="227">
        <f>'26Mar-8Apr'!D8:$P$8</f>
        <v>0</v>
      </c>
      <c r="E8" s="230">
        <f>'26Mar-8Apr'!E8:$P$8</f>
        <v>0.30208333333333331</v>
      </c>
      <c r="F8" s="228">
        <f>'26Mar-8Apr'!F8:$P$8</f>
        <v>0.30208333333333331</v>
      </c>
      <c r="G8" s="230">
        <f>'26Mar-8Apr'!G8:$P$8</f>
        <v>0.30208333333333331</v>
      </c>
      <c r="H8" s="228">
        <f>'26Mar-8Apr'!H8:$P$8</f>
        <v>0.30208333333333331</v>
      </c>
      <c r="I8" s="230">
        <f>'26Mar-8Apr'!I8:$P$8</f>
        <v>0.30208333333333331</v>
      </c>
      <c r="J8" s="227">
        <f>'26Mar-8Apr'!J8:$P$8</f>
        <v>0</v>
      </c>
      <c r="K8" s="227">
        <f>'26Mar-8Apr'!K8:$P$8</f>
        <v>0</v>
      </c>
      <c r="L8" s="230">
        <f>'26Mar-8Apr'!L8:$P$8</f>
        <v>0.30208333333333331</v>
      </c>
      <c r="M8" s="228">
        <f>'26Mar-8Apr'!M8:$P$8</f>
        <v>0.30208333333333331</v>
      </c>
      <c r="N8" s="230">
        <f>'26Mar-8Apr'!N8:$P$8</f>
        <v>0.30208333333333331</v>
      </c>
      <c r="O8" s="228">
        <f>'26Mar-8Apr'!O8:$P$8</f>
        <v>0.30208333333333331</v>
      </c>
      <c r="P8" s="230">
        <f>'26Mar-8Apr'!P8:$P$8</f>
        <v>0.30208333333333331</v>
      </c>
      <c r="Q8" s="1"/>
    </row>
    <row r="9" spans="1:17" x14ac:dyDescent="0.2">
      <c r="A9" s="163" t="s">
        <v>62</v>
      </c>
      <c r="B9" s="98" t="s">
        <v>63</v>
      </c>
      <c r="C9" s="221">
        <v>0</v>
      </c>
      <c r="D9" s="221">
        <v>0</v>
      </c>
      <c r="E9" s="231">
        <v>0</v>
      </c>
      <c r="F9" s="229">
        <v>0</v>
      </c>
      <c r="G9" s="231">
        <v>0</v>
      </c>
      <c r="H9" s="229">
        <v>0</v>
      </c>
      <c r="I9" s="231">
        <v>0</v>
      </c>
      <c r="J9" s="221">
        <v>0</v>
      </c>
      <c r="K9" s="221">
        <v>0</v>
      </c>
      <c r="L9" s="231">
        <v>0</v>
      </c>
      <c r="M9" s="229">
        <v>0</v>
      </c>
      <c r="N9" s="231">
        <v>0</v>
      </c>
      <c r="O9" s="229">
        <v>0</v>
      </c>
      <c r="P9" s="231">
        <v>0</v>
      </c>
    </row>
    <row r="10" spans="1:17" x14ac:dyDescent="0.2">
      <c r="A10" s="164"/>
      <c r="B10" s="98" t="s">
        <v>64</v>
      </c>
      <c r="C10" s="221">
        <v>0</v>
      </c>
      <c r="D10" s="221">
        <v>0</v>
      </c>
      <c r="E10" s="231">
        <v>0</v>
      </c>
      <c r="F10" s="229">
        <v>0</v>
      </c>
      <c r="G10" s="231">
        <v>0</v>
      </c>
      <c r="H10" s="229">
        <v>0</v>
      </c>
      <c r="I10" s="231">
        <v>0</v>
      </c>
      <c r="J10" s="221">
        <v>0</v>
      </c>
      <c r="K10" s="221">
        <v>0</v>
      </c>
      <c r="L10" s="231">
        <v>0</v>
      </c>
      <c r="M10" s="229">
        <v>0</v>
      </c>
      <c r="N10" s="231">
        <v>0</v>
      </c>
      <c r="O10" s="229">
        <v>0</v>
      </c>
      <c r="P10" s="231">
        <v>0</v>
      </c>
    </row>
    <row r="11" spans="1:17" x14ac:dyDescent="0.2">
      <c r="A11" s="164"/>
      <c r="B11" s="98" t="s">
        <v>63</v>
      </c>
      <c r="C11" s="221"/>
      <c r="D11" s="221"/>
      <c r="E11" s="231"/>
      <c r="F11" s="229"/>
      <c r="G11" s="231"/>
      <c r="H11" s="229"/>
      <c r="I11" s="231"/>
      <c r="J11" s="221"/>
      <c r="K11" s="221"/>
      <c r="L11" s="231"/>
      <c r="M11" s="229"/>
      <c r="N11" s="231"/>
      <c r="O11" s="229"/>
      <c r="P11" s="236"/>
    </row>
    <row r="12" spans="1:17" x14ac:dyDescent="0.2">
      <c r="A12" s="164"/>
      <c r="B12" s="98" t="s">
        <v>64</v>
      </c>
      <c r="C12" s="221"/>
      <c r="D12" s="221"/>
      <c r="E12" s="231"/>
      <c r="F12" s="229"/>
      <c r="G12" s="231"/>
      <c r="H12" s="229"/>
      <c r="I12" s="231"/>
      <c r="J12" s="221"/>
      <c r="K12" s="221"/>
      <c r="L12" s="231"/>
      <c r="M12" s="229"/>
      <c r="N12" s="231"/>
      <c r="O12" s="229"/>
      <c r="P12" s="236"/>
    </row>
    <row r="13" spans="1:17" ht="13.5" thickBot="1" x14ac:dyDescent="0.25">
      <c r="A13" s="165"/>
      <c r="B13" s="99" t="s">
        <v>65</v>
      </c>
      <c r="C13" s="100">
        <f t="shared" ref="C13:P13" si="0">(C10-C9)+(C12-C11)</f>
        <v>0</v>
      </c>
      <c r="D13" s="100">
        <f t="shared" si="0"/>
        <v>0</v>
      </c>
      <c r="E13" s="100">
        <f t="shared" si="0"/>
        <v>0</v>
      </c>
      <c r="F13" s="100">
        <f t="shared" si="0"/>
        <v>0</v>
      </c>
      <c r="G13" s="100">
        <f t="shared" si="0"/>
        <v>0</v>
      </c>
      <c r="H13" s="100">
        <f t="shared" si="0"/>
        <v>0</v>
      </c>
      <c r="I13" s="100">
        <f t="shared" si="0"/>
        <v>0</v>
      </c>
      <c r="J13" s="100">
        <f t="shared" si="0"/>
        <v>0</v>
      </c>
      <c r="K13" s="100">
        <f t="shared" si="0"/>
        <v>0</v>
      </c>
      <c r="L13" s="100">
        <f t="shared" si="0"/>
        <v>0</v>
      </c>
      <c r="M13" s="100">
        <f t="shared" si="0"/>
        <v>0</v>
      </c>
      <c r="N13" s="100">
        <f t="shared" si="0"/>
        <v>0</v>
      </c>
      <c r="O13" s="100">
        <f t="shared" si="0"/>
        <v>0</v>
      </c>
      <c r="P13" s="166">
        <f t="shared" si="0"/>
        <v>0</v>
      </c>
    </row>
    <row r="14" spans="1:17" x14ac:dyDescent="0.2">
      <c r="A14" s="167" t="s">
        <v>66</v>
      </c>
      <c r="B14" s="101" t="s">
        <v>63</v>
      </c>
      <c r="C14" s="222">
        <v>0</v>
      </c>
      <c r="D14" s="222">
        <v>0</v>
      </c>
      <c r="E14" s="232">
        <v>0</v>
      </c>
      <c r="F14" s="240">
        <v>0</v>
      </c>
      <c r="G14" s="232">
        <v>0</v>
      </c>
      <c r="H14" s="240">
        <v>0</v>
      </c>
      <c r="I14" s="232">
        <v>0</v>
      </c>
      <c r="J14" s="222">
        <v>0</v>
      </c>
      <c r="K14" s="222">
        <v>0</v>
      </c>
      <c r="L14" s="231">
        <v>0</v>
      </c>
      <c r="M14" s="240">
        <v>0</v>
      </c>
      <c r="N14" s="231">
        <v>0</v>
      </c>
      <c r="O14" s="240">
        <v>0</v>
      </c>
      <c r="P14" s="231">
        <v>0</v>
      </c>
    </row>
    <row r="15" spans="1:17" x14ac:dyDescent="0.2">
      <c r="A15" s="164"/>
      <c r="B15" s="98" t="s">
        <v>64</v>
      </c>
      <c r="C15" s="221">
        <v>0</v>
      </c>
      <c r="D15" s="221">
        <v>0</v>
      </c>
      <c r="E15" s="231">
        <v>0</v>
      </c>
      <c r="F15" s="229">
        <v>0</v>
      </c>
      <c r="G15" s="231">
        <v>0</v>
      </c>
      <c r="H15" s="229">
        <v>0</v>
      </c>
      <c r="I15" s="231">
        <v>0</v>
      </c>
      <c r="J15" s="221">
        <v>0</v>
      </c>
      <c r="K15" s="221">
        <v>0</v>
      </c>
      <c r="L15" s="231">
        <v>0</v>
      </c>
      <c r="M15" s="229">
        <v>0</v>
      </c>
      <c r="N15" s="231">
        <v>0</v>
      </c>
      <c r="O15" s="229">
        <v>0</v>
      </c>
      <c r="P15" s="231">
        <v>0</v>
      </c>
    </row>
    <row r="16" spans="1:17" x14ac:dyDescent="0.2">
      <c r="A16" s="164"/>
      <c r="B16" s="98" t="s">
        <v>63</v>
      </c>
      <c r="C16" s="221"/>
      <c r="D16" s="221"/>
      <c r="E16" s="231"/>
      <c r="F16" s="229"/>
      <c r="G16" s="231"/>
      <c r="H16" s="229"/>
      <c r="I16" s="231"/>
      <c r="J16" s="221"/>
      <c r="K16" s="221"/>
      <c r="L16" s="231"/>
      <c r="M16" s="229"/>
      <c r="N16" s="231"/>
      <c r="O16" s="229"/>
      <c r="P16" s="236"/>
    </row>
    <row r="17" spans="1:16" x14ac:dyDescent="0.2">
      <c r="A17" s="164"/>
      <c r="B17" s="98" t="s">
        <v>64</v>
      </c>
      <c r="C17" s="221"/>
      <c r="D17" s="221"/>
      <c r="E17" s="231"/>
      <c r="F17" s="229"/>
      <c r="G17" s="231"/>
      <c r="H17" s="229"/>
      <c r="I17" s="231"/>
      <c r="J17" s="221"/>
      <c r="K17" s="221"/>
      <c r="L17" s="231"/>
      <c r="M17" s="229"/>
      <c r="N17" s="231"/>
      <c r="O17" s="229"/>
      <c r="P17" s="236"/>
    </row>
    <row r="18" spans="1:16" ht="13.5" thickBot="1" x14ac:dyDescent="0.25">
      <c r="A18" s="164"/>
      <c r="B18" s="102" t="s">
        <v>65</v>
      </c>
      <c r="C18" s="100">
        <f t="shared" ref="C18:P18" si="1">(C15-C14)+(C17-C16)</f>
        <v>0</v>
      </c>
      <c r="D18" s="100">
        <f t="shared" si="1"/>
        <v>0</v>
      </c>
      <c r="E18" s="100">
        <f t="shared" si="1"/>
        <v>0</v>
      </c>
      <c r="F18" s="100">
        <f t="shared" si="1"/>
        <v>0</v>
      </c>
      <c r="G18" s="100">
        <f t="shared" si="1"/>
        <v>0</v>
      </c>
      <c r="H18" s="100">
        <f t="shared" si="1"/>
        <v>0</v>
      </c>
      <c r="I18" s="100">
        <f t="shared" si="1"/>
        <v>0</v>
      </c>
      <c r="J18" s="100">
        <f t="shared" si="1"/>
        <v>0</v>
      </c>
      <c r="K18" s="100">
        <f t="shared" si="1"/>
        <v>0</v>
      </c>
      <c r="L18" s="100">
        <f t="shared" si="1"/>
        <v>0</v>
      </c>
      <c r="M18" s="100">
        <f t="shared" si="1"/>
        <v>0</v>
      </c>
      <c r="N18" s="100">
        <f t="shared" si="1"/>
        <v>0</v>
      </c>
      <c r="O18" s="100">
        <f t="shared" si="1"/>
        <v>0</v>
      </c>
      <c r="P18" s="166">
        <f t="shared" si="1"/>
        <v>0</v>
      </c>
    </row>
    <row r="19" spans="1:16" ht="13.5" thickBot="1" x14ac:dyDescent="0.25">
      <c r="A19" s="168" t="s">
        <v>67</v>
      </c>
      <c r="B19" s="103"/>
      <c r="C19" s="104">
        <f t="shared" ref="C19:P19" si="2">C13+C18</f>
        <v>0</v>
      </c>
      <c r="D19" s="104">
        <f t="shared" si="2"/>
        <v>0</v>
      </c>
      <c r="E19" s="104">
        <f t="shared" si="2"/>
        <v>0</v>
      </c>
      <c r="F19" s="104">
        <f t="shared" si="2"/>
        <v>0</v>
      </c>
      <c r="G19" s="104">
        <f t="shared" si="2"/>
        <v>0</v>
      </c>
      <c r="H19" s="104">
        <f t="shared" si="2"/>
        <v>0</v>
      </c>
      <c r="I19" s="104">
        <f t="shared" si="2"/>
        <v>0</v>
      </c>
      <c r="J19" s="104">
        <f t="shared" si="2"/>
        <v>0</v>
      </c>
      <c r="K19" s="104">
        <f t="shared" si="2"/>
        <v>0</v>
      </c>
      <c r="L19" s="104">
        <f t="shared" si="2"/>
        <v>0</v>
      </c>
      <c r="M19" s="104">
        <f t="shared" si="2"/>
        <v>0</v>
      </c>
      <c r="N19" s="104">
        <f t="shared" si="2"/>
        <v>0</v>
      </c>
      <c r="O19" s="104">
        <f t="shared" si="2"/>
        <v>0</v>
      </c>
      <c r="P19" s="169">
        <f t="shared" si="2"/>
        <v>0</v>
      </c>
    </row>
    <row r="20" spans="1:16" x14ac:dyDescent="0.2">
      <c r="A20" s="164"/>
      <c r="B20" s="105" t="s">
        <v>68</v>
      </c>
      <c r="C20" s="221"/>
      <c r="D20" s="221"/>
      <c r="E20" s="231"/>
      <c r="F20" s="229"/>
      <c r="G20" s="231"/>
      <c r="H20" s="229"/>
      <c r="I20" s="231"/>
      <c r="J20" s="221"/>
      <c r="K20" s="221"/>
      <c r="L20" s="231"/>
      <c r="M20" s="229"/>
      <c r="N20" s="231"/>
      <c r="O20" s="229"/>
      <c r="P20" s="236"/>
    </row>
    <row r="21" spans="1:16" x14ac:dyDescent="0.2">
      <c r="A21" s="167" t="s">
        <v>70</v>
      </c>
      <c r="B21" s="105" t="s">
        <v>71</v>
      </c>
      <c r="C21" s="221"/>
      <c r="D21" s="221"/>
      <c r="E21" s="231"/>
      <c r="F21" s="229"/>
      <c r="G21" s="231"/>
      <c r="H21" s="229"/>
      <c r="I21" s="231"/>
      <c r="J21" s="221"/>
      <c r="K21" s="221"/>
      <c r="L21" s="231"/>
      <c r="M21" s="229"/>
      <c r="N21" s="231"/>
      <c r="O21" s="229"/>
      <c r="P21" s="236"/>
    </row>
    <row r="22" spans="1:16" x14ac:dyDescent="0.2">
      <c r="A22" s="167" t="s">
        <v>72</v>
      </c>
      <c r="B22" s="105" t="s">
        <v>73</v>
      </c>
      <c r="C22" s="221"/>
      <c r="D22" s="221"/>
      <c r="E22" s="231"/>
      <c r="F22" s="229"/>
      <c r="G22" s="231"/>
      <c r="H22" s="229"/>
      <c r="I22" s="231"/>
      <c r="J22" s="221"/>
      <c r="K22" s="221"/>
      <c r="L22" s="231"/>
      <c r="M22" s="229"/>
      <c r="N22" s="231"/>
      <c r="O22" s="229"/>
      <c r="P22" s="236"/>
    </row>
    <row r="23" spans="1:16" x14ac:dyDescent="0.2">
      <c r="A23" s="167" t="s">
        <v>74</v>
      </c>
      <c r="B23" s="105" t="s">
        <v>75</v>
      </c>
      <c r="C23" s="221"/>
      <c r="D23" s="221"/>
      <c r="E23" s="231"/>
      <c r="F23" s="229"/>
      <c r="G23" s="231"/>
      <c r="H23" s="229"/>
      <c r="I23" s="231">
        <v>0.30208333333333331</v>
      </c>
      <c r="J23" s="221"/>
      <c r="K23" s="221"/>
      <c r="L23" s="231">
        <v>0.30208333333333331</v>
      </c>
      <c r="M23" s="229"/>
      <c r="N23" s="231"/>
      <c r="O23" s="229"/>
      <c r="P23" s="236"/>
    </row>
    <row r="24" spans="1:16" x14ac:dyDescent="0.2">
      <c r="A24" s="167" t="s">
        <v>76</v>
      </c>
      <c r="B24" s="105" t="s">
        <v>77</v>
      </c>
      <c r="C24" s="223"/>
      <c r="D24" s="221"/>
      <c r="E24" s="231"/>
      <c r="F24" s="229"/>
      <c r="G24" s="231"/>
      <c r="H24" s="229"/>
      <c r="I24" s="231"/>
      <c r="J24" s="221"/>
      <c r="K24" s="221"/>
      <c r="L24" s="231"/>
      <c r="M24" s="229"/>
      <c r="N24" s="231"/>
      <c r="O24" s="229"/>
      <c r="P24" s="236"/>
    </row>
    <row r="25" spans="1:16" ht="13.5" thickBot="1" x14ac:dyDescent="0.25">
      <c r="A25" s="164"/>
      <c r="B25" s="106" t="s">
        <v>78</v>
      </c>
      <c r="C25" s="224"/>
      <c r="D25" s="224"/>
      <c r="E25" s="233"/>
      <c r="F25" s="241"/>
      <c r="G25" s="233"/>
      <c r="H25" s="241"/>
      <c r="I25" s="233"/>
      <c r="J25" s="224"/>
      <c r="K25" s="224"/>
      <c r="L25" s="233"/>
      <c r="M25" s="241"/>
      <c r="N25" s="233"/>
      <c r="O25" s="241"/>
      <c r="P25" s="237"/>
    </row>
    <row r="26" spans="1:16" ht="13.5" thickBot="1" x14ac:dyDescent="0.25">
      <c r="A26" s="170" t="s">
        <v>79</v>
      </c>
      <c r="B26" s="107"/>
      <c r="C26" s="108">
        <f t="shared" ref="C26:P26" si="3">SUM(C20:C25)</f>
        <v>0</v>
      </c>
      <c r="D26" s="108">
        <f t="shared" si="3"/>
        <v>0</v>
      </c>
      <c r="E26" s="108">
        <f t="shared" si="3"/>
        <v>0</v>
      </c>
      <c r="F26" s="108">
        <f t="shared" si="3"/>
        <v>0</v>
      </c>
      <c r="G26" s="108">
        <f t="shared" si="3"/>
        <v>0</v>
      </c>
      <c r="H26" s="108">
        <f t="shared" si="3"/>
        <v>0</v>
      </c>
      <c r="I26" s="108">
        <f t="shared" si="3"/>
        <v>0.30208333333333331</v>
      </c>
      <c r="J26" s="108">
        <f t="shared" si="3"/>
        <v>0</v>
      </c>
      <c r="K26" s="108">
        <f t="shared" si="3"/>
        <v>0</v>
      </c>
      <c r="L26" s="108">
        <f t="shared" si="3"/>
        <v>0.30208333333333331</v>
      </c>
      <c r="M26" s="108">
        <f t="shared" si="3"/>
        <v>0</v>
      </c>
      <c r="N26" s="108">
        <f t="shared" si="3"/>
        <v>0</v>
      </c>
      <c r="O26" s="108">
        <f t="shared" si="3"/>
        <v>0</v>
      </c>
      <c r="P26" s="171">
        <f t="shared" si="3"/>
        <v>0</v>
      </c>
    </row>
    <row r="27" spans="1:16" ht="13.5" thickBot="1" x14ac:dyDescent="0.25">
      <c r="A27" s="172" t="s">
        <v>80</v>
      </c>
      <c r="B27" s="109"/>
      <c r="C27" s="110" t="str">
        <f t="shared" ref="C27:P27" si="4">IF(C29&gt;=C8,"0:00",C8-C29)</f>
        <v>0:00</v>
      </c>
      <c r="D27" s="110" t="str">
        <f t="shared" si="4"/>
        <v>0:00</v>
      </c>
      <c r="E27" s="110">
        <f t="shared" si="4"/>
        <v>0.30208333333333331</v>
      </c>
      <c r="F27" s="110">
        <f t="shared" si="4"/>
        <v>0.30208333333333331</v>
      </c>
      <c r="G27" s="110">
        <f t="shared" si="4"/>
        <v>0.30208333333333331</v>
      </c>
      <c r="H27" s="110">
        <f t="shared" si="4"/>
        <v>0.30208333333333331</v>
      </c>
      <c r="I27" s="110" t="str">
        <f t="shared" si="4"/>
        <v>0:00</v>
      </c>
      <c r="J27" s="110" t="str">
        <f t="shared" si="4"/>
        <v>0:00</v>
      </c>
      <c r="K27" s="110" t="str">
        <f t="shared" si="4"/>
        <v>0:00</v>
      </c>
      <c r="L27" s="110" t="str">
        <f t="shared" si="4"/>
        <v>0:00</v>
      </c>
      <c r="M27" s="110">
        <f t="shared" si="4"/>
        <v>0.30208333333333331</v>
      </c>
      <c r="N27" s="110">
        <f t="shared" si="4"/>
        <v>0.30208333333333331</v>
      </c>
      <c r="O27" s="110">
        <f t="shared" si="4"/>
        <v>0.30208333333333331</v>
      </c>
      <c r="P27" s="173">
        <f t="shared" si="4"/>
        <v>0.30208333333333331</v>
      </c>
    </row>
    <row r="28" spans="1:16" ht="13.5" thickBot="1" x14ac:dyDescent="0.25">
      <c r="A28" s="174" t="s">
        <v>81</v>
      </c>
      <c r="B28" s="111"/>
      <c r="C28" s="225" t="s">
        <v>82</v>
      </c>
      <c r="D28" s="225" t="s">
        <v>82</v>
      </c>
      <c r="E28" s="234" t="s">
        <v>82</v>
      </c>
      <c r="F28" s="242" t="s">
        <v>82</v>
      </c>
      <c r="G28" s="234" t="s">
        <v>82</v>
      </c>
      <c r="H28" s="242" t="s">
        <v>82</v>
      </c>
      <c r="I28" s="234" t="s">
        <v>82</v>
      </c>
      <c r="J28" s="225" t="s">
        <v>82</v>
      </c>
      <c r="K28" s="225" t="s">
        <v>82</v>
      </c>
      <c r="L28" s="234" t="s">
        <v>82</v>
      </c>
      <c r="M28" s="242" t="s">
        <v>82</v>
      </c>
      <c r="N28" s="234" t="s">
        <v>82</v>
      </c>
      <c r="O28" s="242" t="s">
        <v>82</v>
      </c>
      <c r="P28" s="238" t="s">
        <v>82</v>
      </c>
    </row>
    <row r="29" spans="1:16" ht="13.5" thickTop="1" x14ac:dyDescent="0.2">
      <c r="A29" s="175" t="s">
        <v>83</v>
      </c>
      <c r="B29" s="141"/>
      <c r="C29" s="145">
        <f t="shared" ref="C29:P29" si="5">C26+C19</f>
        <v>0</v>
      </c>
      <c r="D29" s="145">
        <f t="shared" si="5"/>
        <v>0</v>
      </c>
      <c r="E29" s="145">
        <f t="shared" si="5"/>
        <v>0</v>
      </c>
      <c r="F29" s="145">
        <f t="shared" si="5"/>
        <v>0</v>
      </c>
      <c r="G29" s="145">
        <f t="shared" si="5"/>
        <v>0</v>
      </c>
      <c r="H29" s="145">
        <f t="shared" si="5"/>
        <v>0</v>
      </c>
      <c r="I29" s="145">
        <f t="shared" si="5"/>
        <v>0.30208333333333331</v>
      </c>
      <c r="J29" s="145">
        <f t="shared" si="5"/>
        <v>0</v>
      </c>
      <c r="K29" s="145">
        <f t="shared" si="5"/>
        <v>0</v>
      </c>
      <c r="L29" s="145">
        <f t="shared" si="5"/>
        <v>0.30208333333333331</v>
      </c>
      <c r="M29" s="145">
        <f t="shared" si="5"/>
        <v>0</v>
      </c>
      <c r="N29" s="145">
        <f t="shared" si="5"/>
        <v>0</v>
      </c>
      <c r="O29" s="145">
        <f t="shared" si="5"/>
        <v>0</v>
      </c>
      <c r="P29" s="176">
        <f t="shared" si="5"/>
        <v>0</v>
      </c>
    </row>
    <row r="30" spans="1:16" x14ac:dyDescent="0.2">
      <c r="A30" s="177" t="s">
        <v>84</v>
      </c>
      <c r="B30" s="142"/>
      <c r="C30" s="226">
        <f>IF(L3 ="Y", 0-L2, L2)</f>
        <v>-20.541666666666668</v>
      </c>
      <c r="D30" s="226">
        <f t="shared" ref="D30:P30" si="6">C32</f>
        <v>-20.541666666666668</v>
      </c>
      <c r="E30" s="235">
        <f t="shared" si="6"/>
        <v>-20.541666666666668</v>
      </c>
      <c r="F30" s="243">
        <f t="shared" si="6"/>
        <v>-20.84375</v>
      </c>
      <c r="G30" s="235">
        <f t="shared" si="6"/>
        <v>-21.145833333333332</v>
      </c>
      <c r="H30" s="243">
        <f t="shared" si="6"/>
        <v>-21.447916666666664</v>
      </c>
      <c r="I30" s="235">
        <f t="shared" si="6"/>
        <v>-21.749999999999996</v>
      </c>
      <c r="J30" s="226">
        <f t="shared" si="6"/>
        <v>-21.749999999999996</v>
      </c>
      <c r="K30" s="226">
        <f t="shared" si="6"/>
        <v>-21.749999999999996</v>
      </c>
      <c r="L30" s="235">
        <f t="shared" si="6"/>
        <v>-21.749999999999996</v>
      </c>
      <c r="M30" s="243">
        <f t="shared" si="6"/>
        <v>-21.749999999999996</v>
      </c>
      <c r="N30" s="235">
        <f t="shared" si="6"/>
        <v>-22.052083333333329</v>
      </c>
      <c r="O30" s="243">
        <f t="shared" si="6"/>
        <v>-22.354166666666661</v>
      </c>
      <c r="P30" s="239">
        <f t="shared" si="6"/>
        <v>-22.656249999999993</v>
      </c>
    </row>
    <row r="31" spans="1:16" x14ac:dyDescent="0.2">
      <c r="A31" s="177" t="s">
        <v>85</v>
      </c>
      <c r="B31" s="142"/>
      <c r="C31" s="226">
        <f t="shared" ref="C31:P31" si="7">IF(AND(C29=0,C27=0),"0:00", C29-C8)</f>
        <v>0</v>
      </c>
      <c r="D31" s="226">
        <f t="shared" si="7"/>
        <v>0</v>
      </c>
      <c r="E31" s="235">
        <f t="shared" si="7"/>
        <v>-0.30208333333333331</v>
      </c>
      <c r="F31" s="243">
        <f t="shared" si="7"/>
        <v>-0.30208333333333331</v>
      </c>
      <c r="G31" s="235">
        <f t="shared" si="7"/>
        <v>-0.30208333333333331</v>
      </c>
      <c r="H31" s="243">
        <f t="shared" si="7"/>
        <v>-0.30208333333333331</v>
      </c>
      <c r="I31" s="235">
        <f t="shared" si="7"/>
        <v>0</v>
      </c>
      <c r="J31" s="226">
        <f t="shared" si="7"/>
        <v>0</v>
      </c>
      <c r="K31" s="226">
        <f t="shared" si="7"/>
        <v>0</v>
      </c>
      <c r="L31" s="235">
        <f t="shared" si="7"/>
        <v>0</v>
      </c>
      <c r="M31" s="243">
        <f t="shared" si="7"/>
        <v>-0.30208333333333331</v>
      </c>
      <c r="N31" s="235">
        <f t="shared" si="7"/>
        <v>-0.30208333333333331</v>
      </c>
      <c r="O31" s="243">
        <f t="shared" si="7"/>
        <v>-0.30208333333333331</v>
      </c>
      <c r="P31" s="239">
        <f t="shared" si="7"/>
        <v>-0.30208333333333331</v>
      </c>
    </row>
    <row r="32" spans="1:16" ht="13.5" thickBot="1" x14ac:dyDescent="0.25">
      <c r="A32" s="178" t="s">
        <v>86</v>
      </c>
      <c r="B32" s="143"/>
      <c r="C32" s="144">
        <f t="shared" ref="C32:P32" si="8">C30+C31</f>
        <v>-20.541666666666668</v>
      </c>
      <c r="D32" s="144">
        <f t="shared" si="8"/>
        <v>-20.541666666666668</v>
      </c>
      <c r="E32" s="144">
        <f t="shared" si="8"/>
        <v>-20.84375</v>
      </c>
      <c r="F32" s="144">
        <f t="shared" si="8"/>
        <v>-21.145833333333332</v>
      </c>
      <c r="G32" s="144">
        <f t="shared" si="8"/>
        <v>-21.447916666666664</v>
      </c>
      <c r="H32" s="144">
        <f t="shared" si="8"/>
        <v>-21.749999999999996</v>
      </c>
      <c r="I32" s="144">
        <f t="shared" si="8"/>
        <v>-21.749999999999996</v>
      </c>
      <c r="J32" s="144">
        <f t="shared" si="8"/>
        <v>-21.749999999999996</v>
      </c>
      <c r="K32" s="144">
        <f t="shared" si="8"/>
        <v>-21.749999999999996</v>
      </c>
      <c r="L32" s="144">
        <f t="shared" si="8"/>
        <v>-21.749999999999996</v>
      </c>
      <c r="M32" s="144">
        <f t="shared" si="8"/>
        <v>-22.052083333333329</v>
      </c>
      <c r="N32" s="144">
        <f t="shared" si="8"/>
        <v>-22.354166666666661</v>
      </c>
      <c r="O32" s="144">
        <f t="shared" si="8"/>
        <v>-22.656249999999993</v>
      </c>
      <c r="P32" s="179">
        <f t="shared" si="8"/>
        <v>-22.958333333333325</v>
      </c>
    </row>
    <row r="33" spans="1:16" ht="13.5" thickBot="1" x14ac:dyDescent="0.25">
      <c r="A33" s="60"/>
      <c r="B33" s="12"/>
      <c r="C33" s="12"/>
      <c r="D33" s="12"/>
      <c r="E33" s="12"/>
      <c r="F33" s="12"/>
      <c r="G33" s="12"/>
      <c r="H33" s="12"/>
      <c r="I33" s="12"/>
      <c r="J33" s="12"/>
      <c r="K33" s="12"/>
      <c r="L33" s="12"/>
      <c r="M33" s="12"/>
      <c r="N33" s="12"/>
      <c r="O33" s="12"/>
      <c r="P33" s="30"/>
    </row>
    <row r="34" spans="1:16" x14ac:dyDescent="0.2">
      <c r="A34" s="60"/>
      <c r="B34" s="57"/>
      <c r="C34" s="12"/>
      <c r="D34" s="12"/>
      <c r="E34" s="12"/>
      <c r="F34" s="12"/>
      <c r="G34" s="12"/>
      <c r="H34" s="127"/>
      <c r="I34" s="128"/>
      <c r="J34" s="305" t="s">
        <v>87</v>
      </c>
      <c r="K34" s="305"/>
      <c r="L34" s="305"/>
      <c r="M34" s="305"/>
      <c r="N34" s="128"/>
      <c r="O34" s="129"/>
      <c r="P34" s="30"/>
    </row>
    <row r="35" spans="1:16" x14ac:dyDescent="0.2">
      <c r="A35" s="60"/>
      <c r="B35" s="59"/>
      <c r="C35" s="12"/>
      <c r="D35" s="12"/>
      <c r="E35" s="12"/>
      <c r="F35" s="31"/>
      <c r="G35" s="12"/>
      <c r="H35" s="130"/>
      <c r="I35" s="91"/>
      <c r="J35" s="91"/>
      <c r="K35" s="91"/>
      <c r="L35" s="91"/>
      <c r="M35" s="91"/>
      <c r="N35" s="91"/>
      <c r="O35" s="131"/>
      <c r="P35" s="30"/>
    </row>
    <row r="36" spans="1:16" x14ac:dyDescent="0.2">
      <c r="A36" s="180" t="s">
        <v>88</v>
      </c>
      <c r="B36" s="33"/>
      <c r="C36" s="33"/>
      <c r="D36" s="33"/>
      <c r="E36" s="33"/>
      <c r="F36" s="12" t="s">
        <v>89</v>
      </c>
      <c r="G36" s="35"/>
      <c r="H36" s="132" t="s">
        <v>90</v>
      </c>
      <c r="I36" s="96"/>
      <c r="J36" s="96"/>
      <c r="K36" s="90">
        <f>C30</f>
        <v>-20.541666666666668</v>
      </c>
      <c r="L36" s="93" t="s">
        <v>91</v>
      </c>
      <c r="M36" s="91" t="s">
        <v>68</v>
      </c>
      <c r="N36" s="97">
        <f>SUM(C20:P20)</f>
        <v>0</v>
      </c>
      <c r="O36" s="131"/>
      <c r="P36" s="30"/>
    </row>
    <row r="37" spans="1:16" x14ac:dyDescent="0.2">
      <c r="A37" s="60" t="s">
        <v>92</v>
      </c>
      <c r="B37" s="12"/>
      <c r="C37" s="12"/>
      <c r="D37" s="12"/>
      <c r="E37" s="12"/>
      <c r="F37" s="12"/>
      <c r="G37" s="12"/>
      <c r="H37" s="132" t="s">
        <v>93</v>
      </c>
      <c r="I37" s="96"/>
      <c r="J37" s="96"/>
      <c r="K37" s="90">
        <f>SUM(C19:P19)</f>
        <v>0</v>
      </c>
      <c r="L37" s="91"/>
      <c r="M37" s="91" t="s">
        <v>71</v>
      </c>
      <c r="N37" s="97">
        <f>SUM(C21:P21)</f>
        <v>0</v>
      </c>
      <c r="O37" s="131"/>
      <c r="P37" s="30"/>
    </row>
    <row r="38" spans="1:16" x14ac:dyDescent="0.2">
      <c r="A38" s="60"/>
      <c r="B38" s="12"/>
      <c r="C38" s="12"/>
      <c r="D38" s="12"/>
      <c r="E38" s="12"/>
      <c r="F38" s="12"/>
      <c r="G38" s="12"/>
      <c r="H38" s="132" t="s">
        <v>94</v>
      </c>
      <c r="I38" s="96"/>
      <c r="J38" s="96"/>
      <c r="K38" s="90">
        <f>SUM(C26:P26)</f>
        <v>0.60416666666666663</v>
      </c>
      <c r="L38" s="91"/>
      <c r="M38" s="91" t="s">
        <v>73</v>
      </c>
      <c r="N38" s="97">
        <f>SUM(C22:P22)</f>
        <v>0</v>
      </c>
      <c r="O38" s="131"/>
      <c r="P38" s="30"/>
    </row>
    <row r="39" spans="1:16" x14ac:dyDescent="0.2">
      <c r="A39" s="60"/>
      <c r="B39" s="12"/>
      <c r="C39" s="12"/>
      <c r="D39" s="12"/>
      <c r="E39" s="12"/>
      <c r="F39" s="12"/>
      <c r="G39" s="12"/>
      <c r="H39" s="132" t="s">
        <v>95</v>
      </c>
      <c r="I39" s="96"/>
      <c r="J39" s="96"/>
      <c r="K39" s="90">
        <f>SUM(C8:P8)</f>
        <v>3.0208333333333335</v>
      </c>
      <c r="L39" s="91"/>
      <c r="M39" s="91" t="s">
        <v>78</v>
      </c>
      <c r="N39" s="97">
        <f>SUM(C25:P25)</f>
        <v>0</v>
      </c>
      <c r="O39" s="131"/>
      <c r="P39" s="30"/>
    </row>
    <row r="40" spans="1:16" x14ac:dyDescent="0.2">
      <c r="A40" s="60"/>
      <c r="B40" s="12"/>
      <c r="C40" s="12"/>
      <c r="D40" s="12"/>
      <c r="E40" s="12"/>
      <c r="F40" s="31"/>
      <c r="G40" s="12"/>
      <c r="H40" s="133"/>
      <c r="I40" s="91"/>
      <c r="J40" s="91"/>
      <c r="K40" s="91"/>
      <c r="L40" s="91"/>
      <c r="M40" s="91" t="s">
        <v>96</v>
      </c>
      <c r="N40" s="97">
        <f>SUM(C24:P24)</f>
        <v>0</v>
      </c>
      <c r="O40" s="131"/>
      <c r="P40" s="30"/>
    </row>
    <row r="41" spans="1:16" x14ac:dyDescent="0.2">
      <c r="A41" s="180" t="s">
        <v>97</v>
      </c>
      <c r="B41" s="33"/>
      <c r="C41" s="33"/>
      <c r="D41" s="33"/>
      <c r="E41" s="33"/>
      <c r="F41" s="33" t="s">
        <v>89</v>
      </c>
      <c r="G41" s="12"/>
      <c r="H41" s="134"/>
      <c r="I41" s="96"/>
      <c r="J41" s="95" t="s">
        <v>98</v>
      </c>
      <c r="K41" s="97">
        <f>(SUM(K36:K38)-(K39))</f>
        <v>-22.958333333333332</v>
      </c>
      <c r="L41" s="91"/>
      <c r="M41" s="94" t="s">
        <v>99</v>
      </c>
      <c r="N41" s="97">
        <f>SUM(C27:P27)</f>
        <v>2.4166666666666665</v>
      </c>
      <c r="O41" s="131"/>
      <c r="P41" s="30"/>
    </row>
    <row r="42" spans="1:16" ht="13.5" thickBot="1" x14ac:dyDescent="0.25">
      <c r="A42" s="60" t="s">
        <v>100</v>
      </c>
      <c r="B42" s="12"/>
      <c r="C42" s="12"/>
      <c r="D42" s="12"/>
      <c r="E42" s="12"/>
      <c r="F42" s="12"/>
      <c r="G42" s="12"/>
      <c r="H42" s="135"/>
      <c r="I42" s="136"/>
      <c r="J42" s="137" t="s">
        <v>101</v>
      </c>
      <c r="K42" s="138">
        <f>K78</f>
        <v>0</v>
      </c>
      <c r="L42" s="139"/>
      <c r="M42" s="139"/>
      <c r="N42" s="139"/>
      <c r="O42" s="140"/>
      <c r="P42" s="30"/>
    </row>
    <row r="43" spans="1:16" ht="13.5" thickBot="1" x14ac:dyDescent="0.25">
      <c r="A43" s="181"/>
      <c r="B43" s="37"/>
      <c r="C43" s="37"/>
      <c r="D43" s="37"/>
      <c r="E43" s="37"/>
      <c r="F43" s="37"/>
      <c r="G43" s="37"/>
      <c r="H43" s="37"/>
      <c r="I43" s="37"/>
      <c r="J43" s="37"/>
      <c r="K43" s="37"/>
      <c r="L43" s="37"/>
      <c r="M43" s="37"/>
      <c r="N43" s="37"/>
      <c r="O43" s="37"/>
      <c r="P43" s="38"/>
    </row>
    <row r="44" spans="1:16" ht="13.5" customHeight="1" x14ac:dyDescent="0.25">
      <c r="A44" s="155"/>
      <c r="B44" s="27"/>
      <c r="C44" s="156"/>
      <c r="D44" s="27"/>
      <c r="E44" s="27"/>
      <c r="F44" s="27"/>
      <c r="G44" s="157"/>
      <c r="H44" s="158"/>
      <c r="I44" s="159"/>
      <c r="J44" s="158"/>
      <c r="K44" s="160"/>
      <c r="L44" s="27"/>
      <c r="M44" s="27"/>
      <c r="N44" s="27"/>
      <c r="O44" s="27"/>
      <c r="P44" s="212"/>
    </row>
    <row r="45" spans="1:16" ht="13.5" customHeight="1" thickBot="1" x14ac:dyDescent="0.25">
      <c r="A45" s="12"/>
      <c r="B45" s="12"/>
      <c r="C45" s="12"/>
      <c r="D45" s="12"/>
      <c r="E45" s="12"/>
      <c r="F45" s="12"/>
      <c r="G45" s="12"/>
      <c r="H45" s="12"/>
      <c r="I45" s="12"/>
      <c r="J45" s="12"/>
      <c r="K45" s="12"/>
      <c r="L45" s="12"/>
      <c r="M45" s="12"/>
      <c r="N45" s="12"/>
      <c r="O45" s="12"/>
      <c r="P45" s="12"/>
    </row>
    <row r="46" spans="1:16" ht="19.5" thickTop="1" thickBot="1" x14ac:dyDescent="0.3">
      <c r="A46" s="3"/>
      <c r="B46" s="4"/>
      <c r="C46" s="5" t="s">
        <v>102</v>
      </c>
      <c r="D46" s="4"/>
      <c r="E46" s="4"/>
      <c r="F46" s="4"/>
      <c r="G46" s="6"/>
      <c r="H46" s="7"/>
      <c r="I46" s="8"/>
      <c r="J46" s="7"/>
      <c r="K46" s="9"/>
      <c r="L46" s="4"/>
      <c r="M46" s="4"/>
      <c r="N46" s="4"/>
      <c r="O46" s="4"/>
      <c r="P46" s="10"/>
    </row>
    <row r="47" spans="1:16" x14ac:dyDescent="0.2">
      <c r="A47" s="11"/>
      <c r="B47" s="12"/>
      <c r="C47" s="76" t="s">
        <v>36</v>
      </c>
      <c r="D47" s="196">
        <f>D2</f>
        <v>43198</v>
      </c>
      <c r="E47" s="83" t="s">
        <v>37</v>
      </c>
      <c r="F47" s="197"/>
      <c r="G47" s="79"/>
      <c r="H47" s="79"/>
      <c r="I47" s="79"/>
      <c r="J47" s="198"/>
      <c r="K47" s="79"/>
      <c r="L47" s="79"/>
      <c r="M47" s="79"/>
      <c r="N47" s="79"/>
      <c r="O47" s="79"/>
      <c r="P47" s="199"/>
    </row>
    <row r="48" spans="1:16" x14ac:dyDescent="0.2">
      <c r="A48" s="11"/>
      <c r="B48" s="12"/>
      <c r="C48" s="77" t="s">
        <v>40</v>
      </c>
      <c r="D48" s="201" t="str">
        <f>D3</f>
        <v>Your Name Goes here</v>
      </c>
      <c r="E48" s="201"/>
      <c r="F48" s="201"/>
      <c r="G48" s="80"/>
      <c r="H48" s="80"/>
      <c r="I48" s="81"/>
      <c r="J48" s="80"/>
      <c r="K48" s="80"/>
      <c r="L48" s="80"/>
      <c r="M48" s="80"/>
      <c r="N48" s="80"/>
      <c r="O48" s="80"/>
      <c r="P48" s="200"/>
    </row>
    <row r="49" spans="1:17" x14ac:dyDescent="0.2">
      <c r="A49" s="11"/>
      <c r="B49" s="12"/>
      <c r="C49" s="78" t="s">
        <v>126</v>
      </c>
      <c r="D49" s="201" t="str">
        <f>D4</f>
        <v>Pos no.</v>
      </c>
      <c r="E49" s="201"/>
      <c r="F49" s="201"/>
      <c r="G49" s="80"/>
      <c r="H49" s="201"/>
      <c r="I49" s="81"/>
      <c r="J49" s="81"/>
      <c r="K49" s="81"/>
      <c r="L49" s="80"/>
      <c r="M49" s="80"/>
      <c r="N49" s="80"/>
      <c r="O49" s="80"/>
      <c r="P49" s="200"/>
    </row>
    <row r="50" spans="1:17" ht="13.5" customHeight="1" x14ac:dyDescent="0.2">
      <c r="A50" s="11"/>
      <c r="B50" s="12"/>
      <c r="C50" s="77" t="s">
        <v>49</v>
      </c>
      <c r="D50" s="201" t="str">
        <f>D5</f>
        <v>Your Unit Name goes here</v>
      </c>
      <c r="E50" s="201"/>
      <c r="F50" s="201"/>
      <c r="G50" s="82"/>
      <c r="H50" s="82"/>
      <c r="I50" s="82"/>
      <c r="J50" s="82"/>
      <c r="K50" s="82"/>
      <c r="L50" s="82"/>
      <c r="M50" s="82"/>
      <c r="N50" s="82"/>
      <c r="O50" s="82"/>
      <c r="P50" s="202"/>
    </row>
    <row r="51" spans="1:17" x14ac:dyDescent="0.2">
      <c r="A51" s="11"/>
      <c r="B51" s="13"/>
      <c r="C51" s="84" t="s">
        <v>54</v>
      </c>
      <c r="D51" s="85" t="s">
        <v>55</v>
      </c>
      <c r="E51" s="85" t="s">
        <v>56</v>
      </c>
      <c r="F51" s="85" t="s">
        <v>57</v>
      </c>
      <c r="G51" s="85" t="s">
        <v>58</v>
      </c>
      <c r="H51" s="85" t="s">
        <v>59</v>
      </c>
      <c r="I51" s="85" t="s">
        <v>60</v>
      </c>
      <c r="J51" s="85" t="s">
        <v>54</v>
      </c>
      <c r="K51" s="85" t="s">
        <v>55</v>
      </c>
      <c r="L51" s="85" t="s">
        <v>56</v>
      </c>
      <c r="M51" s="85" t="s">
        <v>57</v>
      </c>
      <c r="N51" s="85" t="s">
        <v>58</v>
      </c>
      <c r="O51" s="85" t="s">
        <v>59</v>
      </c>
      <c r="P51" s="86" t="s">
        <v>60</v>
      </c>
    </row>
    <row r="52" spans="1:17" ht="13.5" thickBot="1" x14ac:dyDescent="0.25">
      <c r="A52" s="11"/>
      <c r="B52" s="13"/>
      <c r="C52" s="87">
        <f>C7</f>
        <v>43198</v>
      </c>
      <c r="D52" s="88">
        <f>$C$7+1</f>
        <v>43199</v>
      </c>
      <c r="E52" s="88">
        <f>$C$7+2</f>
        <v>43200</v>
      </c>
      <c r="F52" s="88">
        <f>$C$7+3</f>
        <v>43201</v>
      </c>
      <c r="G52" s="88">
        <f>$C$7+4</f>
        <v>43202</v>
      </c>
      <c r="H52" s="88">
        <f>$C$7+5</f>
        <v>43203</v>
      </c>
      <c r="I52" s="88">
        <f>$C$7+6</f>
        <v>43204</v>
      </c>
      <c r="J52" s="88">
        <f>$C$7+7</f>
        <v>43205</v>
      </c>
      <c r="K52" s="88">
        <f>$C$7+8</f>
        <v>43206</v>
      </c>
      <c r="L52" s="88">
        <f>$C$7+9</f>
        <v>43207</v>
      </c>
      <c r="M52" s="88">
        <f>$C$7+10</f>
        <v>43208</v>
      </c>
      <c r="N52" s="88">
        <f>$C$7+11</f>
        <v>43209</v>
      </c>
      <c r="O52" s="88">
        <f>$C$7+12</f>
        <v>43210</v>
      </c>
      <c r="P52" s="89">
        <f>$C$7+13</f>
        <v>43211</v>
      </c>
      <c r="Q52" s="1"/>
    </row>
    <row r="53" spans="1:17" ht="13.5" thickBot="1" x14ac:dyDescent="0.25">
      <c r="A53" s="206" t="s">
        <v>61</v>
      </c>
      <c r="B53" s="80"/>
      <c r="C53" s="203">
        <f>C8</f>
        <v>0</v>
      </c>
      <c r="D53" s="204">
        <f t="shared" ref="D53:P53" si="9">D8</f>
        <v>0</v>
      </c>
      <c r="E53" s="204">
        <f t="shared" si="9"/>
        <v>0.30208333333333331</v>
      </c>
      <c r="F53" s="204">
        <f t="shared" si="9"/>
        <v>0.30208333333333331</v>
      </c>
      <c r="G53" s="204">
        <f t="shared" si="9"/>
        <v>0.30208333333333331</v>
      </c>
      <c r="H53" s="204">
        <f t="shared" si="9"/>
        <v>0.30208333333333331</v>
      </c>
      <c r="I53" s="204">
        <f t="shared" si="9"/>
        <v>0.30208333333333331</v>
      </c>
      <c r="J53" s="204">
        <f t="shared" si="9"/>
        <v>0</v>
      </c>
      <c r="K53" s="204">
        <f t="shared" si="9"/>
        <v>0</v>
      </c>
      <c r="L53" s="204">
        <f t="shared" si="9"/>
        <v>0.30208333333333331</v>
      </c>
      <c r="M53" s="204">
        <f t="shared" si="9"/>
        <v>0.30208333333333331</v>
      </c>
      <c r="N53" s="204">
        <f t="shared" si="9"/>
        <v>0.30208333333333331</v>
      </c>
      <c r="O53" s="204">
        <f t="shared" si="9"/>
        <v>0.30208333333333331</v>
      </c>
      <c r="P53" s="205">
        <f t="shared" si="9"/>
        <v>0.30208333333333331</v>
      </c>
      <c r="Q53" s="1"/>
    </row>
    <row r="54" spans="1:17" hidden="1" x14ac:dyDescent="0.2">
      <c r="A54" s="11"/>
      <c r="B54" s="13" t="s">
        <v>103</v>
      </c>
      <c r="C54" s="16">
        <f t="shared" ref="C54:P54" si="10">C53*24</f>
        <v>0</v>
      </c>
      <c r="D54" s="16">
        <f t="shared" si="10"/>
        <v>0</v>
      </c>
      <c r="E54" s="16">
        <f t="shared" si="10"/>
        <v>7.25</v>
      </c>
      <c r="F54" s="16">
        <f t="shared" si="10"/>
        <v>7.25</v>
      </c>
      <c r="G54" s="16">
        <f t="shared" si="10"/>
        <v>7.25</v>
      </c>
      <c r="H54" s="16">
        <f t="shared" si="10"/>
        <v>7.25</v>
      </c>
      <c r="I54" s="16">
        <f t="shared" si="10"/>
        <v>7.25</v>
      </c>
      <c r="J54" s="16">
        <f t="shared" si="10"/>
        <v>0</v>
      </c>
      <c r="K54" s="16">
        <f t="shared" si="10"/>
        <v>0</v>
      </c>
      <c r="L54" s="16">
        <f t="shared" si="10"/>
        <v>7.25</v>
      </c>
      <c r="M54" s="16">
        <f t="shared" si="10"/>
        <v>7.25</v>
      </c>
      <c r="N54" s="16">
        <f t="shared" si="10"/>
        <v>7.25</v>
      </c>
      <c r="O54" s="16">
        <f t="shared" si="10"/>
        <v>7.25</v>
      </c>
      <c r="P54" s="17">
        <f t="shared" si="10"/>
        <v>7.25</v>
      </c>
      <c r="Q54" s="2"/>
    </row>
    <row r="55" spans="1:17" x14ac:dyDescent="0.2">
      <c r="A55" s="11"/>
      <c r="B55" s="13"/>
      <c r="C55" s="45"/>
      <c r="D55" s="45"/>
      <c r="E55" s="45"/>
      <c r="F55" s="45"/>
      <c r="G55" s="45"/>
      <c r="H55" s="45"/>
      <c r="I55" s="45"/>
      <c r="J55" s="45"/>
      <c r="K55" s="45"/>
      <c r="L55" s="45"/>
      <c r="M55" s="45"/>
      <c r="N55" s="45"/>
      <c r="O55" s="45"/>
      <c r="P55" s="17"/>
      <c r="Q55" s="2"/>
    </row>
    <row r="56" spans="1:17" x14ac:dyDescent="0.2">
      <c r="A56" s="18" t="s">
        <v>104</v>
      </c>
      <c r="B56" s="19" t="s">
        <v>63</v>
      </c>
      <c r="C56" s="20">
        <v>0</v>
      </c>
      <c r="D56" s="20">
        <v>0</v>
      </c>
      <c r="E56" s="20">
        <v>0</v>
      </c>
      <c r="F56" s="20">
        <v>0</v>
      </c>
      <c r="G56" s="20">
        <v>0</v>
      </c>
      <c r="H56" s="20">
        <v>0</v>
      </c>
      <c r="I56" s="20">
        <v>0</v>
      </c>
      <c r="J56" s="20">
        <v>0</v>
      </c>
      <c r="K56" s="20">
        <v>0</v>
      </c>
      <c r="L56" s="20">
        <v>0</v>
      </c>
      <c r="M56" s="20">
        <v>0</v>
      </c>
      <c r="N56" s="20">
        <v>0</v>
      </c>
      <c r="O56" s="20">
        <v>0</v>
      </c>
      <c r="P56" s="21">
        <v>0</v>
      </c>
    </row>
    <row r="57" spans="1:17" x14ac:dyDescent="0.2">
      <c r="A57" s="15" t="s">
        <v>105</v>
      </c>
      <c r="B57" s="19" t="s">
        <v>64</v>
      </c>
      <c r="C57" s="20">
        <v>0</v>
      </c>
      <c r="D57" s="20">
        <v>0</v>
      </c>
      <c r="E57" s="20">
        <v>0</v>
      </c>
      <c r="F57" s="20">
        <v>0</v>
      </c>
      <c r="G57" s="20">
        <v>0</v>
      </c>
      <c r="H57" s="20">
        <v>0</v>
      </c>
      <c r="I57" s="20">
        <v>0</v>
      </c>
      <c r="J57" s="20">
        <v>0</v>
      </c>
      <c r="K57" s="20">
        <v>0</v>
      </c>
      <c r="L57" s="20">
        <v>0</v>
      </c>
      <c r="M57" s="20">
        <v>0</v>
      </c>
      <c r="N57" s="20">
        <v>0</v>
      </c>
      <c r="O57" s="20">
        <v>0</v>
      </c>
      <c r="P57" s="21">
        <v>0</v>
      </c>
    </row>
    <row r="58" spans="1:17" x14ac:dyDescent="0.2">
      <c r="A58" s="11"/>
      <c r="B58" s="19" t="s">
        <v>63</v>
      </c>
      <c r="C58" s="20"/>
      <c r="D58" s="20"/>
      <c r="E58" s="20"/>
      <c r="F58" s="20"/>
      <c r="G58" s="20"/>
      <c r="H58" s="20"/>
      <c r="I58" s="20"/>
      <c r="J58" s="20"/>
      <c r="K58" s="20"/>
      <c r="L58" s="20"/>
      <c r="M58" s="20"/>
      <c r="N58" s="20"/>
      <c r="O58" s="20"/>
      <c r="P58" s="21"/>
    </row>
    <row r="59" spans="1:17" x14ac:dyDescent="0.2">
      <c r="A59" s="11"/>
      <c r="B59" s="19" t="s">
        <v>64</v>
      </c>
      <c r="C59" s="20"/>
      <c r="D59" s="20"/>
      <c r="E59" s="20"/>
      <c r="F59" s="20"/>
      <c r="G59" s="20"/>
      <c r="H59" s="20"/>
      <c r="I59" s="20"/>
      <c r="J59" s="20"/>
      <c r="K59" s="20"/>
      <c r="L59" s="20"/>
      <c r="M59" s="20"/>
      <c r="N59" s="20"/>
      <c r="O59" s="20"/>
      <c r="P59" s="21"/>
    </row>
    <row r="60" spans="1:17" ht="13.5" thickBot="1" x14ac:dyDescent="0.25">
      <c r="A60" s="46"/>
      <c r="B60" s="207" t="s">
        <v>65</v>
      </c>
      <c r="C60" s="208">
        <f t="shared" ref="C60:P60" si="11">(C57-C56)+(C59-C58)</f>
        <v>0</v>
      </c>
      <c r="D60" s="209">
        <f t="shared" si="11"/>
        <v>0</v>
      </c>
      <c r="E60" s="209">
        <f t="shared" si="11"/>
        <v>0</v>
      </c>
      <c r="F60" s="209">
        <f t="shared" si="11"/>
        <v>0</v>
      </c>
      <c r="G60" s="209">
        <f t="shared" si="11"/>
        <v>0</v>
      </c>
      <c r="H60" s="209">
        <f t="shared" si="11"/>
        <v>0</v>
      </c>
      <c r="I60" s="209">
        <f t="shared" si="11"/>
        <v>0</v>
      </c>
      <c r="J60" s="209">
        <f t="shared" si="11"/>
        <v>0</v>
      </c>
      <c r="K60" s="209">
        <f t="shared" si="11"/>
        <v>0</v>
      </c>
      <c r="L60" s="209">
        <f t="shared" si="11"/>
        <v>0</v>
      </c>
      <c r="M60" s="209">
        <f t="shared" si="11"/>
        <v>0</v>
      </c>
      <c r="N60" s="209">
        <f t="shared" si="11"/>
        <v>0</v>
      </c>
      <c r="O60" s="209">
        <f t="shared" si="11"/>
        <v>0</v>
      </c>
      <c r="P60" s="92">
        <f t="shared" si="11"/>
        <v>0</v>
      </c>
    </row>
    <row r="61" spans="1:17" x14ac:dyDescent="0.2">
      <c r="A61" s="11"/>
      <c r="B61" s="13"/>
      <c r="C61" s="44"/>
      <c r="D61" s="44"/>
      <c r="E61" s="44"/>
      <c r="F61" s="44"/>
      <c r="G61" s="44"/>
      <c r="H61" s="44"/>
      <c r="I61" s="44"/>
      <c r="J61" s="44"/>
      <c r="K61" s="44"/>
      <c r="L61" s="44"/>
      <c r="M61" s="44"/>
      <c r="N61" s="44"/>
      <c r="O61" s="44"/>
      <c r="P61" s="47"/>
    </row>
    <row r="62" spans="1:17" x14ac:dyDescent="0.2">
      <c r="A62" s="18" t="s">
        <v>106</v>
      </c>
      <c r="B62" s="61"/>
      <c r="C62" s="67">
        <v>0</v>
      </c>
      <c r="D62" s="67">
        <v>0</v>
      </c>
      <c r="E62" s="67">
        <v>0</v>
      </c>
      <c r="F62" s="67">
        <v>0</v>
      </c>
      <c r="G62" s="67">
        <v>0</v>
      </c>
      <c r="H62" s="67">
        <v>0</v>
      </c>
      <c r="I62" s="67">
        <v>0</v>
      </c>
      <c r="J62" s="67">
        <v>0</v>
      </c>
      <c r="K62" s="67">
        <v>0</v>
      </c>
      <c r="L62" s="67">
        <v>0</v>
      </c>
      <c r="M62" s="67">
        <v>0</v>
      </c>
      <c r="N62" s="67">
        <v>0</v>
      </c>
      <c r="O62" s="67">
        <v>0</v>
      </c>
      <c r="P62" s="68">
        <v>0</v>
      </c>
    </row>
    <row r="63" spans="1:17" x14ac:dyDescent="0.2">
      <c r="A63" s="62" t="s">
        <v>107</v>
      </c>
      <c r="B63" s="63"/>
      <c r="C63" s="67">
        <f t="shared" ref="C63:P63" si="12">(C60-C62)</f>
        <v>0</v>
      </c>
      <c r="D63" s="67">
        <f t="shared" si="12"/>
        <v>0</v>
      </c>
      <c r="E63" s="67">
        <f t="shared" si="12"/>
        <v>0</v>
      </c>
      <c r="F63" s="67">
        <f t="shared" si="12"/>
        <v>0</v>
      </c>
      <c r="G63" s="67">
        <f t="shared" si="12"/>
        <v>0</v>
      </c>
      <c r="H63" s="67">
        <f t="shared" si="12"/>
        <v>0</v>
      </c>
      <c r="I63" s="67">
        <f t="shared" si="12"/>
        <v>0</v>
      </c>
      <c r="J63" s="67">
        <f t="shared" si="12"/>
        <v>0</v>
      </c>
      <c r="K63" s="67">
        <f t="shared" si="12"/>
        <v>0</v>
      </c>
      <c r="L63" s="67">
        <f t="shared" si="12"/>
        <v>0</v>
      </c>
      <c r="M63" s="67">
        <f t="shared" si="12"/>
        <v>0</v>
      </c>
      <c r="N63" s="67">
        <f t="shared" si="12"/>
        <v>0</v>
      </c>
      <c r="O63" s="67">
        <f t="shared" si="12"/>
        <v>0</v>
      </c>
      <c r="P63" s="68">
        <f t="shared" si="12"/>
        <v>0</v>
      </c>
    </row>
    <row r="64" spans="1:17" x14ac:dyDescent="0.2">
      <c r="A64" s="11"/>
      <c r="B64" s="12"/>
      <c r="C64" s="69"/>
      <c r="D64" s="69"/>
      <c r="E64" s="69"/>
      <c r="F64" s="69"/>
      <c r="G64" s="69"/>
      <c r="H64" s="69"/>
      <c r="I64" s="69"/>
      <c r="J64" s="69"/>
      <c r="K64" s="69"/>
      <c r="L64" s="69"/>
      <c r="M64" s="69"/>
      <c r="N64" s="69"/>
      <c r="O64" s="69"/>
      <c r="P64" s="70"/>
    </row>
    <row r="65" spans="1:16" x14ac:dyDescent="0.2">
      <c r="A65" s="64" t="s">
        <v>108</v>
      </c>
      <c r="B65" s="51"/>
      <c r="C65" s="71"/>
      <c r="D65" s="71"/>
      <c r="E65" s="71"/>
      <c r="F65" s="71"/>
      <c r="G65" s="71"/>
      <c r="H65" s="71"/>
      <c r="I65" s="71"/>
      <c r="J65" s="71"/>
      <c r="K65" s="71"/>
      <c r="L65" s="71"/>
      <c r="M65" s="71"/>
      <c r="N65" s="71"/>
      <c r="O65" s="71"/>
      <c r="P65" s="72"/>
    </row>
    <row r="66" spans="1:16" x14ac:dyDescent="0.2">
      <c r="A66" s="65" t="s">
        <v>109</v>
      </c>
      <c r="B66" s="48" t="s">
        <v>110</v>
      </c>
      <c r="C66" s="73"/>
      <c r="D66" s="73"/>
      <c r="E66" s="73"/>
      <c r="F66" s="73"/>
      <c r="G66" s="73"/>
      <c r="H66" s="73"/>
      <c r="I66" s="73"/>
      <c r="J66" s="73"/>
      <c r="K66" s="73"/>
      <c r="L66" s="73"/>
      <c r="M66" s="73"/>
      <c r="N66" s="73"/>
      <c r="O66" s="73"/>
      <c r="P66" s="74"/>
    </row>
    <row r="67" spans="1:16" x14ac:dyDescent="0.2">
      <c r="A67" s="66" t="s">
        <v>111</v>
      </c>
      <c r="B67" s="49" t="s">
        <v>112</v>
      </c>
      <c r="C67" s="73"/>
      <c r="D67" s="73"/>
      <c r="E67" s="73"/>
      <c r="F67" s="73"/>
      <c r="G67" s="73"/>
      <c r="H67" s="73"/>
      <c r="I67" s="73"/>
      <c r="J67" s="73"/>
      <c r="K67" s="73"/>
      <c r="L67" s="73"/>
      <c r="M67" s="73"/>
      <c r="N67" s="73"/>
      <c r="O67" s="73"/>
      <c r="P67" s="74"/>
    </row>
    <row r="68" spans="1:16" x14ac:dyDescent="0.2">
      <c r="A68" s="66" t="s">
        <v>113</v>
      </c>
      <c r="B68" s="49" t="s">
        <v>114</v>
      </c>
      <c r="C68" s="73"/>
      <c r="D68" s="73"/>
      <c r="E68" s="73"/>
      <c r="F68" s="73"/>
      <c r="G68" s="73"/>
      <c r="H68" s="73"/>
      <c r="I68" s="73"/>
      <c r="J68" s="73"/>
      <c r="K68" s="73"/>
      <c r="L68" s="73"/>
      <c r="M68" s="73"/>
      <c r="N68" s="73"/>
      <c r="O68" s="73"/>
      <c r="P68" s="75"/>
    </row>
    <row r="69" spans="1:16" x14ac:dyDescent="0.2">
      <c r="A69" s="62" t="s">
        <v>115</v>
      </c>
      <c r="B69" s="50"/>
      <c r="C69" s="210">
        <f t="shared" ref="C69:P69" si="13">(C66*1.5)+(C67*2)+(C68*2.5)</f>
        <v>0</v>
      </c>
      <c r="D69" s="210">
        <f t="shared" si="13"/>
        <v>0</v>
      </c>
      <c r="E69" s="210">
        <f t="shared" si="13"/>
        <v>0</v>
      </c>
      <c r="F69" s="210">
        <f t="shared" si="13"/>
        <v>0</v>
      </c>
      <c r="G69" s="210">
        <f t="shared" si="13"/>
        <v>0</v>
      </c>
      <c r="H69" s="210">
        <f t="shared" si="13"/>
        <v>0</v>
      </c>
      <c r="I69" s="210">
        <f t="shared" si="13"/>
        <v>0</v>
      </c>
      <c r="J69" s="210">
        <f t="shared" si="13"/>
        <v>0</v>
      </c>
      <c r="K69" s="210">
        <f t="shared" si="13"/>
        <v>0</v>
      </c>
      <c r="L69" s="210">
        <f t="shared" si="13"/>
        <v>0</v>
      </c>
      <c r="M69" s="210">
        <f t="shared" si="13"/>
        <v>0</v>
      </c>
      <c r="N69" s="210">
        <f t="shared" si="13"/>
        <v>0</v>
      </c>
      <c r="O69" s="210">
        <f t="shared" si="13"/>
        <v>0</v>
      </c>
      <c r="P69" s="211">
        <f t="shared" si="13"/>
        <v>0</v>
      </c>
    </row>
    <row r="70" spans="1:16" x14ac:dyDescent="0.2">
      <c r="A70" s="11"/>
      <c r="B70" s="12"/>
      <c r="C70" s="12"/>
      <c r="D70" s="12"/>
      <c r="E70" s="12"/>
      <c r="F70" s="12"/>
      <c r="G70" s="12"/>
      <c r="H70" s="12"/>
      <c r="I70" s="12"/>
      <c r="J70" s="12"/>
      <c r="K70" s="12"/>
      <c r="L70" s="12"/>
      <c r="M70" s="12"/>
      <c r="N70" s="12"/>
      <c r="O70" s="12"/>
      <c r="P70" s="14"/>
    </row>
    <row r="71" spans="1:16" ht="13.5" thickBot="1" x14ac:dyDescent="0.25">
      <c r="A71" s="11"/>
      <c r="B71" s="42"/>
      <c r="C71" s="12"/>
      <c r="D71" s="12"/>
      <c r="E71" s="12"/>
      <c r="F71" s="12"/>
      <c r="G71" s="12"/>
      <c r="H71" s="12"/>
      <c r="I71" s="12"/>
      <c r="J71" s="12"/>
      <c r="K71" s="12"/>
      <c r="L71" s="12"/>
      <c r="M71" s="12"/>
      <c r="N71" s="12"/>
      <c r="O71" s="12"/>
      <c r="P71" s="14"/>
    </row>
    <row r="72" spans="1:16" x14ac:dyDescent="0.2">
      <c r="A72" s="11"/>
      <c r="B72" s="12"/>
      <c r="C72" s="12"/>
      <c r="D72" s="12"/>
      <c r="E72" s="12"/>
      <c r="F72" s="31"/>
      <c r="G72" s="12"/>
      <c r="H72" s="26"/>
      <c r="I72" s="27"/>
      <c r="J72" s="27"/>
      <c r="K72" s="27"/>
      <c r="L72" s="28"/>
      <c r="M72" s="12"/>
      <c r="N72" s="12"/>
      <c r="O72" s="12"/>
      <c r="P72" s="14"/>
    </row>
    <row r="73" spans="1:16" x14ac:dyDescent="0.2">
      <c r="A73" s="32" t="s">
        <v>88</v>
      </c>
      <c r="B73" s="33"/>
      <c r="C73" s="33"/>
      <c r="D73" s="33"/>
      <c r="E73" s="33"/>
      <c r="F73" s="12" t="s">
        <v>89</v>
      </c>
      <c r="G73" s="12"/>
      <c r="H73" s="43" t="s">
        <v>116</v>
      </c>
      <c r="I73" s="12"/>
      <c r="J73" s="12"/>
      <c r="K73" s="13"/>
      <c r="L73" s="30"/>
      <c r="M73" s="12"/>
      <c r="N73" s="12"/>
      <c r="O73" s="12"/>
      <c r="P73" s="14"/>
    </row>
    <row r="74" spans="1:16" x14ac:dyDescent="0.2">
      <c r="A74" s="11" t="s">
        <v>117</v>
      </c>
      <c r="B74" s="12"/>
      <c r="C74" s="12"/>
      <c r="D74" s="12"/>
      <c r="E74" s="12"/>
      <c r="F74" s="12"/>
      <c r="G74" s="12"/>
      <c r="H74" s="29"/>
      <c r="I74" s="12"/>
      <c r="J74" s="12"/>
      <c r="K74" s="12"/>
      <c r="L74" s="30"/>
      <c r="M74" s="12"/>
      <c r="N74" s="12"/>
      <c r="O74" s="12"/>
      <c r="P74" s="14"/>
    </row>
    <row r="75" spans="1:16" x14ac:dyDescent="0.2">
      <c r="A75" s="11"/>
      <c r="B75" s="12"/>
      <c r="C75" s="12"/>
      <c r="D75" s="12"/>
      <c r="E75" s="12"/>
      <c r="F75" s="12"/>
      <c r="G75" s="12"/>
      <c r="H75" s="34" t="s">
        <v>118</v>
      </c>
      <c r="I75" s="12"/>
      <c r="J75" s="12"/>
      <c r="K75" s="52">
        <f>L4</f>
        <v>0</v>
      </c>
      <c r="L75" s="30"/>
      <c r="M75" s="12"/>
      <c r="N75" s="12"/>
      <c r="O75" s="12"/>
      <c r="P75" s="14"/>
    </row>
    <row r="76" spans="1:16" x14ac:dyDescent="0.2">
      <c r="A76" s="11"/>
      <c r="B76" s="12"/>
      <c r="C76" s="12"/>
      <c r="D76" s="12"/>
      <c r="E76" s="12"/>
      <c r="F76" s="12"/>
      <c r="G76" s="12"/>
      <c r="H76" s="34" t="s">
        <v>119</v>
      </c>
      <c r="I76" s="12"/>
      <c r="J76" s="12"/>
      <c r="K76" s="52">
        <f>SUM(C69:P69)</f>
        <v>0</v>
      </c>
      <c r="L76" s="30"/>
      <c r="M76" s="12"/>
      <c r="N76" s="12"/>
      <c r="O76" s="12"/>
      <c r="P76" s="14"/>
    </row>
    <row r="77" spans="1:16" x14ac:dyDescent="0.2">
      <c r="A77" s="11"/>
      <c r="B77" s="12"/>
      <c r="C77" s="12"/>
      <c r="D77" s="12"/>
      <c r="E77" s="12"/>
      <c r="F77" s="31"/>
      <c r="G77" s="12"/>
      <c r="H77" s="34" t="s">
        <v>120</v>
      </c>
      <c r="I77" s="12"/>
      <c r="J77" s="12"/>
      <c r="K77" s="52">
        <f>N39</f>
        <v>0</v>
      </c>
      <c r="L77" s="30"/>
      <c r="M77" s="12"/>
      <c r="N77" s="12"/>
      <c r="O77" s="12"/>
      <c r="P77" s="14"/>
    </row>
    <row r="78" spans="1:16" x14ac:dyDescent="0.2">
      <c r="A78" s="32" t="s">
        <v>121</v>
      </c>
      <c r="B78" s="33"/>
      <c r="C78" s="33"/>
      <c r="D78" s="33"/>
      <c r="E78" s="33"/>
      <c r="F78" s="33" t="s">
        <v>89</v>
      </c>
      <c r="G78" s="12"/>
      <c r="H78" s="34" t="s">
        <v>122</v>
      </c>
      <c r="I78" s="12"/>
      <c r="J78" s="12"/>
      <c r="K78" s="52">
        <f>K75+K76-K77</f>
        <v>0</v>
      </c>
      <c r="L78" s="30"/>
      <c r="M78" s="12"/>
      <c r="N78" s="12"/>
      <c r="O78" s="12"/>
      <c r="P78" s="14"/>
    </row>
    <row r="79" spans="1:16" x14ac:dyDescent="0.2">
      <c r="A79" s="11" t="s">
        <v>100</v>
      </c>
      <c r="B79" s="12"/>
      <c r="C79" s="12"/>
      <c r="D79" s="12"/>
      <c r="E79" s="12"/>
      <c r="F79" s="12"/>
      <c r="G79" s="12"/>
      <c r="H79" s="29"/>
      <c r="I79" s="12"/>
      <c r="J79" s="12"/>
      <c r="K79" s="54"/>
      <c r="L79" s="30"/>
      <c r="M79" s="12"/>
      <c r="N79" s="12"/>
      <c r="O79" s="12"/>
      <c r="P79" s="14"/>
    </row>
    <row r="80" spans="1:16" x14ac:dyDescent="0.2">
      <c r="A80" s="11"/>
      <c r="B80" s="12"/>
      <c r="C80" s="12"/>
      <c r="D80" s="12"/>
      <c r="E80" s="12"/>
      <c r="F80" s="12"/>
      <c r="G80" s="12"/>
      <c r="H80" s="55" t="s">
        <v>123</v>
      </c>
      <c r="I80" s="12"/>
      <c r="J80" s="12"/>
      <c r="K80" s="52">
        <f>SUM(C62:P62)</f>
        <v>0</v>
      </c>
      <c r="L80" s="30"/>
      <c r="M80" s="12"/>
      <c r="N80" s="12"/>
      <c r="O80" s="12"/>
      <c r="P80" s="14"/>
    </row>
    <row r="81" spans="1:16" ht="13.5" thickBot="1" x14ac:dyDescent="0.25">
      <c r="A81" s="11"/>
      <c r="B81" s="12"/>
      <c r="C81" s="12"/>
      <c r="D81" s="12"/>
      <c r="E81" s="12"/>
      <c r="F81" s="12"/>
      <c r="G81" s="12"/>
      <c r="H81" s="36"/>
      <c r="I81" s="37"/>
      <c r="J81" s="37"/>
      <c r="K81" s="37"/>
      <c r="L81" s="38"/>
      <c r="M81" s="12"/>
      <c r="N81" s="12"/>
      <c r="O81" s="12"/>
      <c r="P81" s="14"/>
    </row>
    <row r="82" spans="1:16" ht="13.5" thickBot="1" x14ac:dyDescent="0.25">
      <c r="A82" s="39"/>
      <c r="B82" s="40"/>
      <c r="C82" s="40"/>
      <c r="D82" s="40"/>
      <c r="E82" s="40"/>
      <c r="F82" s="40"/>
      <c r="G82" s="40"/>
      <c r="H82" s="40"/>
      <c r="I82" s="40"/>
      <c r="J82" s="40"/>
      <c r="K82" s="40"/>
      <c r="L82" s="40"/>
      <c r="M82" s="40"/>
      <c r="N82" s="40"/>
      <c r="O82" s="40"/>
      <c r="P82" s="41"/>
    </row>
    <row r="83" spans="1:16" ht="13.5" thickTop="1" x14ac:dyDescent="0.2"/>
    <row r="85" spans="1:16" x14ac:dyDescent="0.2">
      <c r="D85" s="56"/>
    </row>
    <row r="86" spans="1:16" x14ac:dyDescent="0.2">
      <c r="D86" s="56"/>
    </row>
    <row r="87" spans="1:16" x14ac:dyDescent="0.2">
      <c r="D87" s="56"/>
    </row>
    <row r="88" spans="1:16" x14ac:dyDescent="0.2">
      <c r="D88" s="56"/>
    </row>
    <row r="89" spans="1:16" x14ac:dyDescent="0.2">
      <c r="D89" s="56"/>
    </row>
  </sheetData>
  <sheetProtection algorithmName="SHA-512" hashValue="wETcYoEuBaKKqk8tif9pWmKQzpVWInLNIPXNyq2TmEPexCA3bOLQ7cz8qh1coDWUKSyVxNr8WH8xoUuplfp7og==" saltValue="J9BhdpFZWB/N1VZTTHMx7g==" spinCount="100000" sheet="1" objects="1" scenarios="1"/>
  <mergeCells count="7">
    <mergeCell ref="D3:G3"/>
    <mergeCell ref="D5:G5"/>
    <mergeCell ref="M2:P2"/>
    <mergeCell ref="J34:M34"/>
    <mergeCell ref="M3:P3"/>
    <mergeCell ref="M4:P4"/>
    <mergeCell ref="M5:P5"/>
  </mergeCells>
  <phoneticPr fontId="0" type="noConversion"/>
  <hyperlinks>
    <hyperlink ref="M4:M5" r:id="rId1" display="     View Leave and " xr:uid="{CDA75CF4-B80F-4D3D-AFB1-245564659D6B}"/>
    <hyperlink ref="M3" r:id="rId2" display="ESS to apply for Leave" xr:uid="{7499BCA4-BE59-4C41-9250-90B4AF716672}"/>
    <hyperlink ref="M4" r:id="rId3" display="View Leave, Attendance and " xr:uid="{836F8EE8-91E9-461A-B511-682F62566562}"/>
    <hyperlink ref="M5" r:id="rId4" display="Overtime Policies (HUPP 5.6)" xr:uid="{C900D478-4518-406F-A666-772119AD3223}"/>
    <hyperlink ref="M4:P4" r:id="rId5" display="Leave Entitlements" xr:uid="{98B04DCC-7349-42D3-BD18-519EB0B3F01F}"/>
    <hyperlink ref="M5:P5" r:id="rId6" display="Attendance, Hours of Work and Overtime Procedures" xr:uid="{39198FB9-2596-4503-8FDF-1717CCCD56BD}"/>
    <hyperlink ref="M3:P3" r:id="rId7" display="Workday to apply for Leave" xr:uid="{81BCD9AB-864F-46F6-AC3F-2B9283B64FF3}"/>
  </hyperlinks>
  <pageMargins left="0.2" right="0.23" top="0.37" bottom="0.2" header="0.35" footer="0.2"/>
  <pageSetup paperSize="9" scale="94" fitToHeight="2" orientation="landscape" horizontalDpi="4294967295" verticalDpi="4294967295" r:id="rId8"/>
  <headerFooter alignWithMargins="0"/>
  <rowBreaks count="1" manualBreakCount="1">
    <brk id="44" max="16383" man="1"/>
  </rowBreaks>
  <drawing r:id="rId9"/>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99CA5746F275C41AC9F38EA295AB7C9" ma:contentTypeVersion="13" ma:contentTypeDescription="Create a new document." ma:contentTypeScope="" ma:versionID="87d717d24b8e74cea39c45f32fc2cb27">
  <xsd:schema xmlns:xsd="http://www.w3.org/2001/XMLSchema" xmlns:xs="http://www.w3.org/2001/XMLSchema" xmlns:p="http://schemas.microsoft.com/office/2006/metadata/properties" xmlns:ns2="489aab3c-40ea-44bb-a345-a0452bb90b73" xmlns:ns3="41f7378a-3673-4afd-9913-c7392b79009a" targetNamespace="http://schemas.microsoft.com/office/2006/metadata/properties" ma:root="true" ma:fieldsID="61c2cba3a1b9bae2aaecc88560619457" ns2:_="" ns3:_="">
    <xsd:import namespace="489aab3c-40ea-44bb-a345-a0452bb90b73"/>
    <xsd:import namespace="41f7378a-3673-4afd-9913-c7392b79009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89aab3c-40ea-44bb-a345-a0452bb90b7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1f7378a-3673-4afd-9913-c7392b79009a"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3E5E8E7-F78F-4151-B465-A81A3D93B074}">
  <ds:schemaRefs>
    <ds:schemaRef ds:uri="http://purl.org/dc/terms/"/>
    <ds:schemaRef ds:uri="http://www.w3.org/XML/1998/namespace"/>
    <ds:schemaRef ds:uri="41f7378a-3673-4afd-9913-c7392b79009a"/>
    <ds:schemaRef ds:uri="http://purl.org/dc/dcmitype/"/>
    <ds:schemaRef ds:uri="http://schemas.microsoft.com/office/2006/metadata/properties"/>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489aab3c-40ea-44bb-a345-a0452bb90b73"/>
  </ds:schemaRefs>
</ds:datastoreItem>
</file>

<file path=customXml/itemProps2.xml><?xml version="1.0" encoding="utf-8"?>
<ds:datastoreItem xmlns:ds="http://schemas.openxmlformats.org/officeDocument/2006/customXml" ds:itemID="{CA8B0BD3-66A6-4F46-9BE6-E1BE4AE0F6EA}">
  <ds:schemaRefs>
    <ds:schemaRef ds:uri="http://schemas.microsoft.com/sharepoint/v3/contenttype/forms"/>
  </ds:schemaRefs>
</ds:datastoreItem>
</file>

<file path=customXml/itemProps3.xml><?xml version="1.0" encoding="utf-8"?>
<ds:datastoreItem xmlns:ds="http://schemas.openxmlformats.org/officeDocument/2006/customXml" ds:itemID="{237970E4-0C75-4408-9DC7-0895820E04C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89aab3c-40ea-44bb-a345-a0452bb90b73"/>
    <ds:schemaRef ds:uri="41f7378a-3673-4afd-9913-c7392b79009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28</vt:i4>
      </vt:variant>
      <vt:variant>
        <vt:lpstr>Named Ranges</vt:lpstr>
      </vt:variant>
      <vt:variant>
        <vt:i4>28</vt:i4>
      </vt:variant>
    </vt:vector>
  </HeadingPairs>
  <TitlesOfParts>
    <vt:vector size="56" baseType="lpstr">
      <vt:lpstr>Instructions</vt:lpstr>
      <vt:lpstr>1Jan-14Jan</vt:lpstr>
      <vt:lpstr>15Jan-28Jan</vt:lpstr>
      <vt:lpstr>29Jan-11Feb</vt:lpstr>
      <vt:lpstr>12Feb-25Feb</vt:lpstr>
      <vt:lpstr>26Feb-11Mar</vt:lpstr>
      <vt:lpstr>12Mar-25Mar</vt:lpstr>
      <vt:lpstr>26Mar-8Apr</vt:lpstr>
      <vt:lpstr>9Apr-22Apr</vt:lpstr>
      <vt:lpstr>23Apr-6May</vt:lpstr>
      <vt:lpstr>7May-20May</vt:lpstr>
      <vt:lpstr>21May-3Jun</vt:lpstr>
      <vt:lpstr>4Jun-17Jun</vt:lpstr>
      <vt:lpstr>18Jun-1Jul</vt:lpstr>
      <vt:lpstr>2Jul-15Jul</vt:lpstr>
      <vt:lpstr>16Jul-29Jul</vt:lpstr>
      <vt:lpstr>30Jul-12Aug</vt:lpstr>
      <vt:lpstr>13Aug-26Aug</vt:lpstr>
      <vt:lpstr>27Aug-9Sep</vt:lpstr>
      <vt:lpstr>10Sep-23Sep</vt:lpstr>
      <vt:lpstr>24Sep-7Oct</vt:lpstr>
      <vt:lpstr>8Oct-21Oct</vt:lpstr>
      <vt:lpstr>22Oct-4Nov</vt:lpstr>
      <vt:lpstr>5Nov-18Nov</vt:lpstr>
      <vt:lpstr>19Nov-2Dec</vt:lpstr>
      <vt:lpstr>3Dec-16Dec</vt:lpstr>
      <vt:lpstr>17Dec-30Dec</vt:lpstr>
      <vt:lpstr>31Dec-13Jan</vt:lpstr>
      <vt:lpstr>Instructions!Print_Area</vt:lpstr>
      <vt:lpstr>'10Sep-23Sep'!Print_Titles</vt:lpstr>
      <vt:lpstr>'12Feb-25Feb'!Print_Titles</vt:lpstr>
      <vt:lpstr>'12Mar-25Mar'!Print_Titles</vt:lpstr>
      <vt:lpstr>'13Aug-26Aug'!Print_Titles</vt:lpstr>
      <vt:lpstr>'15Jan-28Jan'!Print_Titles</vt:lpstr>
      <vt:lpstr>'16Jul-29Jul'!Print_Titles</vt:lpstr>
      <vt:lpstr>'17Dec-30Dec'!Print_Titles</vt:lpstr>
      <vt:lpstr>'18Jun-1Jul'!Print_Titles</vt:lpstr>
      <vt:lpstr>'19Nov-2Dec'!Print_Titles</vt:lpstr>
      <vt:lpstr>'1Jan-14Jan'!Print_Titles</vt:lpstr>
      <vt:lpstr>'21May-3Jun'!Print_Titles</vt:lpstr>
      <vt:lpstr>'22Oct-4Nov'!Print_Titles</vt:lpstr>
      <vt:lpstr>'23Apr-6May'!Print_Titles</vt:lpstr>
      <vt:lpstr>'24Sep-7Oct'!Print_Titles</vt:lpstr>
      <vt:lpstr>'26Feb-11Mar'!Print_Titles</vt:lpstr>
      <vt:lpstr>'26Mar-8Apr'!Print_Titles</vt:lpstr>
      <vt:lpstr>'27Aug-9Sep'!Print_Titles</vt:lpstr>
      <vt:lpstr>'29Jan-11Feb'!Print_Titles</vt:lpstr>
      <vt:lpstr>'2Jul-15Jul'!Print_Titles</vt:lpstr>
      <vt:lpstr>'30Jul-12Aug'!Print_Titles</vt:lpstr>
      <vt:lpstr>'31Dec-13Jan'!Print_Titles</vt:lpstr>
      <vt:lpstr>'3Dec-16Dec'!Print_Titles</vt:lpstr>
      <vt:lpstr>'4Jun-17Jun'!Print_Titles</vt:lpstr>
      <vt:lpstr>'5Nov-18Nov'!Print_Titles</vt:lpstr>
      <vt:lpstr>'7May-20May'!Print_Titles</vt:lpstr>
      <vt:lpstr>'8Oct-21Oct'!Print_Titles</vt:lpstr>
      <vt:lpstr>'9Apr-22Apr'!Print_Titles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Alex Jackson</dc:creator>
  <cp:keywords/>
  <dc:description/>
  <cp:lastModifiedBy>Clare Lavidis Rapana</cp:lastModifiedBy>
  <cp:revision/>
  <dcterms:created xsi:type="dcterms:W3CDTF">2002-10-11T11:44:49Z</dcterms:created>
  <dcterms:modified xsi:type="dcterms:W3CDTF">2021-12-15T23:17:39Z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0x010100999CA5746F275C41AC9F38EA295AB7C9</vt:lpwstr>
  </property>
  <property fmtid="{D5CDD505-2E9C-101B-9397-08002B2CF9AE}" pid="3" name="MSIP_Label_0f488380-630a-4f55-a077-a19445e3f360_Enabled">
    <vt:lpwstr>true</vt:lpwstr>
  </property>
  <property fmtid="{D5CDD505-2E9C-101B-9397-08002B2CF9AE}" pid="4" name="MSIP_Label_0f488380-630a-4f55-a077-a19445e3f360_SetDate">
    <vt:lpwstr>2021-11-26T04:17:11Z</vt:lpwstr>
  </property>
  <property fmtid="{D5CDD505-2E9C-101B-9397-08002B2CF9AE}" pid="5" name="MSIP_Label_0f488380-630a-4f55-a077-a19445e3f360_Method">
    <vt:lpwstr>Standard</vt:lpwstr>
  </property>
  <property fmtid="{D5CDD505-2E9C-101B-9397-08002B2CF9AE}" pid="6" name="MSIP_Label_0f488380-630a-4f55-a077-a19445e3f360_Name">
    <vt:lpwstr>OFFICIAL - INTERNAL</vt:lpwstr>
  </property>
  <property fmtid="{D5CDD505-2E9C-101B-9397-08002B2CF9AE}" pid="7" name="MSIP_Label_0f488380-630a-4f55-a077-a19445e3f360_SiteId">
    <vt:lpwstr>b6e377cf-9db3-46cb-91a2-fad9605bb15c</vt:lpwstr>
  </property>
  <property fmtid="{D5CDD505-2E9C-101B-9397-08002B2CF9AE}" pid="8" name="MSIP_Label_0f488380-630a-4f55-a077-a19445e3f360_ActionId">
    <vt:lpwstr>241c91d5-2aae-4577-bf86-bc6b1a1e8ee8</vt:lpwstr>
  </property>
  <property fmtid="{D5CDD505-2E9C-101B-9397-08002B2CF9AE}" pid="9" name="MSIP_Label_0f488380-630a-4f55-a077-a19445e3f360_ContentBits">
    <vt:lpwstr>0</vt:lpwstr>
  </property>
</Properties>
</file>